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新建学生公寓项目\新建学生公寓开办费项目\上报材料\2、上海政法学院新建学生公寓纱窗和窗帘采购项目\"/>
    </mc:Choice>
  </mc:AlternateContent>
  <bookViews>
    <workbookView xWindow="0" yWindow="105" windowWidth="12765" windowHeight="5715"/>
  </bookViews>
  <sheets>
    <sheet name="汇总表" sheetId="3" r:id="rId1"/>
    <sheet name="窗帘及窗轨道" sheetId="1" r:id="rId2"/>
    <sheet name=" 纱窗 纱门" sheetId="2" r:id="rId3"/>
    <sheet name="空调防雨罩" sheetId="4" r:id="rId4"/>
  </sheets>
  <calcPr calcId="152511" iterateCount="1"/>
</workbook>
</file>

<file path=xl/calcChain.xml><?xml version="1.0" encoding="utf-8"?>
<calcChain xmlns="http://schemas.openxmlformats.org/spreadsheetml/2006/main">
  <c r="K38" i="1" l="1"/>
  <c r="E38" i="1"/>
  <c r="G38" i="1" s="1"/>
  <c r="I38" i="1" s="1"/>
  <c r="J30" i="1"/>
  <c r="K30" i="1" s="1"/>
  <c r="E30" i="1"/>
  <c r="G30" i="1" s="1"/>
  <c r="I30" i="1" s="1"/>
  <c r="J29" i="1"/>
  <c r="K29" i="1" s="1"/>
  <c r="E29" i="1"/>
  <c r="G29" i="1" s="1"/>
  <c r="I29" i="1" s="1"/>
  <c r="J28" i="1"/>
  <c r="K28" i="1" s="1"/>
  <c r="E28" i="1"/>
  <c r="G28" i="1" s="1"/>
  <c r="I28" i="1" s="1"/>
  <c r="J27" i="1"/>
  <c r="K27" i="1" s="1"/>
  <c r="E27" i="1"/>
  <c r="G27" i="1" s="1"/>
  <c r="I27" i="1" s="1"/>
  <c r="H8" i="1"/>
  <c r="H20" i="1"/>
  <c r="E31" i="1"/>
  <c r="G31" i="1" s="1"/>
  <c r="I31" i="1" s="1"/>
  <c r="E32" i="1"/>
  <c r="G32" i="1" s="1"/>
  <c r="I32" i="1" s="1"/>
  <c r="E33" i="1"/>
  <c r="G33" i="1" s="1"/>
  <c r="I33" i="1" s="1"/>
  <c r="E34" i="1"/>
  <c r="G34" i="1" s="1"/>
  <c r="I34" i="1" s="1"/>
  <c r="E35" i="1"/>
  <c r="G35" i="1" s="1"/>
  <c r="I35" i="1" s="1"/>
  <c r="E36" i="1"/>
  <c r="G36" i="1" s="1"/>
  <c r="I36" i="1" s="1"/>
  <c r="E37" i="1"/>
  <c r="G37" i="1" s="1"/>
  <c r="I37" i="1" s="1"/>
  <c r="E39" i="1"/>
  <c r="G39" i="1" s="1"/>
  <c r="I39" i="1" s="1"/>
  <c r="E40" i="1"/>
  <c r="G40" i="1" s="1"/>
  <c r="I40" i="1" s="1"/>
  <c r="E41" i="1"/>
  <c r="G41" i="1" s="1"/>
  <c r="I41" i="1" s="1"/>
  <c r="E42" i="1"/>
  <c r="G42" i="1" s="1"/>
  <c r="I42" i="1" s="1"/>
  <c r="E43" i="1"/>
  <c r="G43" i="1" s="1"/>
  <c r="I43" i="1" s="1"/>
  <c r="E44" i="1"/>
  <c r="G44" i="1" s="1"/>
  <c r="I44" i="1" s="1"/>
  <c r="E45" i="1"/>
  <c r="G45" i="1" s="1"/>
  <c r="I45" i="1" s="1"/>
  <c r="E46" i="1"/>
  <c r="G46" i="1" s="1"/>
  <c r="I46" i="1" s="1"/>
  <c r="E47" i="1"/>
  <c r="G47" i="1" s="1"/>
  <c r="I47" i="1" s="1"/>
  <c r="E48" i="1"/>
  <c r="G48" i="1" s="1"/>
  <c r="I48" i="1" s="1"/>
  <c r="E49" i="1"/>
  <c r="G49" i="1" s="1"/>
  <c r="I49" i="1" s="1"/>
  <c r="E50" i="1"/>
  <c r="G50" i="1" s="1"/>
  <c r="I50" i="1" s="1"/>
  <c r="E51" i="1"/>
  <c r="G51" i="1" s="1"/>
  <c r="I51" i="1" s="1"/>
  <c r="E52" i="1"/>
  <c r="G52" i="1" s="1"/>
  <c r="I52" i="1" s="1"/>
  <c r="E53" i="1"/>
  <c r="G53" i="1" s="1"/>
  <c r="I53" i="1" s="1"/>
  <c r="E54" i="1"/>
  <c r="G54" i="1" s="1"/>
  <c r="I54" i="1" s="1"/>
  <c r="E26" i="1"/>
  <c r="G26" i="1" s="1"/>
  <c r="I26" i="1" s="1"/>
  <c r="J26" i="1"/>
  <c r="K26" i="1" s="1"/>
  <c r="K31" i="1"/>
  <c r="K32" i="1"/>
  <c r="K33" i="1"/>
  <c r="K34" i="1"/>
  <c r="K35" i="1"/>
  <c r="K36" i="1"/>
  <c r="K37" i="1"/>
  <c r="K39" i="1"/>
  <c r="K40" i="1"/>
  <c r="K41" i="1"/>
  <c r="K42" i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19" i="1"/>
  <c r="K19" i="1" s="1"/>
  <c r="E19" i="1"/>
  <c r="G19" i="1" s="1"/>
  <c r="I19" i="1" s="1"/>
  <c r="J20" i="1"/>
  <c r="E20" i="1"/>
  <c r="G20" i="1" s="1"/>
  <c r="J18" i="1"/>
  <c r="K18" i="1" s="1"/>
  <c r="E18" i="1"/>
  <c r="G18" i="1" s="1"/>
  <c r="I18" i="1" s="1"/>
  <c r="J17" i="1"/>
  <c r="K17" i="1" s="1"/>
  <c r="E17" i="1"/>
  <c r="G17" i="1" s="1"/>
  <c r="I17" i="1" s="1"/>
  <c r="J16" i="1"/>
  <c r="K16" i="1" s="1"/>
  <c r="E16" i="1"/>
  <c r="G16" i="1" s="1"/>
  <c r="I16" i="1" s="1"/>
  <c r="J15" i="1"/>
  <c r="K15" i="1" s="1"/>
  <c r="E15" i="1"/>
  <c r="G15" i="1" s="1"/>
  <c r="I15" i="1" s="1"/>
  <c r="J14" i="1"/>
  <c r="K14" i="1" s="1"/>
  <c r="E14" i="1"/>
  <c r="G14" i="1" s="1"/>
  <c r="I14" i="1" s="1"/>
  <c r="J6" i="1"/>
  <c r="K6" i="1" s="1"/>
  <c r="J5" i="1"/>
  <c r="K5" i="1" s="1"/>
  <c r="J4" i="1"/>
  <c r="K4" i="1" s="1"/>
  <c r="E4" i="1"/>
  <c r="G4" i="1" s="1"/>
  <c r="I4" i="1" s="1"/>
  <c r="E5" i="1"/>
  <c r="G5" i="1" s="1"/>
  <c r="I5" i="1" s="1"/>
  <c r="E6" i="1"/>
  <c r="G6" i="1" s="1"/>
  <c r="I6" i="1" s="1"/>
  <c r="E7" i="1"/>
  <c r="E8" i="1"/>
  <c r="E3" i="1"/>
  <c r="K20" i="1" l="1"/>
  <c r="I55" i="1"/>
  <c r="K55" i="1"/>
  <c r="I20" i="1"/>
  <c r="K21" i="1" l="1"/>
  <c r="I21" i="1"/>
  <c r="J7" i="1" l="1"/>
  <c r="K7" i="1" s="1"/>
  <c r="G7" i="1"/>
  <c r="I7" i="1" s="1"/>
  <c r="J48" i="2" l="1"/>
  <c r="L48" i="2" s="1"/>
  <c r="G48" i="2"/>
  <c r="J47" i="2"/>
  <c r="L47" i="2" s="1"/>
  <c r="G47" i="2"/>
  <c r="J46" i="2"/>
  <c r="L46" i="2" s="1"/>
  <c r="G46" i="2"/>
  <c r="J10" i="2"/>
  <c r="L10" i="2" s="1"/>
  <c r="G10" i="2"/>
  <c r="J9" i="2"/>
  <c r="L9" i="2" s="1"/>
  <c r="G9" i="2"/>
  <c r="J8" i="2"/>
  <c r="L8" i="2" s="1"/>
  <c r="G8" i="2"/>
  <c r="J49" i="2" l="1"/>
  <c r="L49" i="2" s="1"/>
  <c r="G49" i="2"/>
  <c r="J11" i="2"/>
  <c r="L11" i="2" s="1"/>
  <c r="L14" i="2" s="1"/>
  <c r="G11" i="2"/>
  <c r="K44" i="2"/>
  <c r="K6" i="2"/>
  <c r="K12" i="2" s="1"/>
  <c r="K13" i="2" l="1"/>
  <c r="K14" i="2" s="1"/>
  <c r="J45" i="2"/>
  <c r="L45" i="2" s="1"/>
  <c r="G45" i="2"/>
  <c r="J44" i="2"/>
  <c r="L44" i="2" s="1"/>
  <c r="G44" i="2"/>
  <c r="J24" i="2"/>
  <c r="L24" i="2" s="1"/>
  <c r="G24" i="2"/>
  <c r="J43" i="2"/>
  <c r="L43" i="2" s="1"/>
  <c r="G43" i="2"/>
  <c r="J42" i="2"/>
  <c r="L42" i="2" s="1"/>
  <c r="G42" i="2"/>
  <c r="J41" i="2"/>
  <c r="L41" i="2" s="1"/>
  <c r="G41" i="2"/>
  <c r="J40" i="2"/>
  <c r="L40" i="2" s="1"/>
  <c r="G40" i="2"/>
  <c r="J39" i="2"/>
  <c r="L39" i="2" s="1"/>
  <c r="G39" i="2"/>
  <c r="J38" i="2"/>
  <c r="L38" i="2" s="1"/>
  <c r="G38" i="2"/>
  <c r="J37" i="2"/>
  <c r="L37" i="2" s="1"/>
  <c r="G37" i="2"/>
  <c r="J36" i="2"/>
  <c r="L36" i="2" s="1"/>
  <c r="G36" i="2"/>
  <c r="J35" i="2"/>
  <c r="L35" i="2" s="1"/>
  <c r="G35" i="2"/>
  <c r="J34" i="2"/>
  <c r="L34" i="2" s="1"/>
  <c r="G34" i="2"/>
  <c r="J33" i="2"/>
  <c r="L33" i="2" s="1"/>
  <c r="G33" i="2"/>
  <c r="J32" i="2"/>
  <c r="L32" i="2" s="1"/>
  <c r="G32" i="2"/>
  <c r="J31" i="2"/>
  <c r="L31" i="2" s="1"/>
  <c r="G31" i="2"/>
  <c r="J30" i="2"/>
  <c r="L30" i="2" s="1"/>
  <c r="G30" i="2"/>
  <c r="J29" i="2"/>
  <c r="L29" i="2" s="1"/>
  <c r="G29" i="2"/>
  <c r="J28" i="2"/>
  <c r="L28" i="2" s="1"/>
  <c r="G28" i="2"/>
  <c r="J27" i="2"/>
  <c r="L27" i="2" s="1"/>
  <c r="G27" i="2"/>
  <c r="J26" i="2"/>
  <c r="L26" i="2" s="1"/>
  <c r="G26" i="2"/>
  <c r="J25" i="2"/>
  <c r="L25" i="2" s="1"/>
  <c r="G25" i="2"/>
  <c r="G23" i="2"/>
  <c r="H23" i="2"/>
  <c r="J23" i="2" s="1"/>
  <c r="G22" i="2"/>
  <c r="H22" i="2"/>
  <c r="J22" i="2" s="1"/>
  <c r="I21" i="2"/>
  <c r="H21" i="2"/>
  <c r="G21" i="2"/>
  <c r="I20" i="2"/>
  <c r="H20" i="2"/>
  <c r="G20" i="2"/>
  <c r="I19" i="2"/>
  <c r="H19" i="2"/>
  <c r="G19" i="2"/>
  <c r="H18" i="2"/>
  <c r="J18" i="2" s="1"/>
  <c r="G18" i="2"/>
  <c r="G4" i="2"/>
  <c r="J4" i="2"/>
  <c r="L4" i="2" s="1"/>
  <c r="G5" i="2"/>
  <c r="J5" i="2"/>
  <c r="L5" i="2" s="1"/>
  <c r="G6" i="2"/>
  <c r="J6" i="2"/>
  <c r="L6" i="2" s="1"/>
  <c r="G7" i="2"/>
  <c r="J7" i="2"/>
  <c r="L7" i="2" s="1"/>
  <c r="J3" i="2"/>
  <c r="L3" i="2" s="1"/>
  <c r="G3" i="2"/>
  <c r="J8" i="1"/>
  <c r="K8" i="1" s="1"/>
  <c r="G8" i="1"/>
  <c r="I8" i="1" s="1"/>
  <c r="J3" i="1"/>
  <c r="K3" i="1" s="1"/>
  <c r="G3" i="1"/>
  <c r="I3" i="1" s="1"/>
  <c r="L13" i="2" l="1"/>
  <c r="L51" i="2"/>
  <c r="I9" i="1"/>
  <c r="E5" i="3" s="1"/>
  <c r="L18" i="2"/>
  <c r="L23" i="2"/>
  <c r="L22" i="2"/>
  <c r="L12" i="2"/>
  <c r="K9" i="1"/>
  <c r="E6" i="3" s="1"/>
  <c r="J19" i="2"/>
  <c r="J21" i="2"/>
  <c r="J20" i="2"/>
  <c r="E4" i="3" l="1"/>
  <c r="I58" i="1"/>
  <c r="K58" i="1"/>
  <c r="L20" i="2"/>
  <c r="L21" i="2"/>
  <c r="L19" i="2"/>
  <c r="L50" i="2" l="1"/>
  <c r="L52" i="2" s="1"/>
  <c r="E3" i="3" s="1"/>
</calcChain>
</file>

<file path=xl/sharedStrings.xml><?xml version="1.0" encoding="utf-8"?>
<sst xmlns="http://schemas.openxmlformats.org/spreadsheetml/2006/main" count="302" uniqueCount="125">
  <si>
    <t>序号</t>
    <phoneticPr fontId="1" type="noConversion"/>
  </si>
  <si>
    <t>楼层</t>
    <phoneticPr fontId="1" type="noConversion"/>
  </si>
  <si>
    <t>房间号</t>
    <phoneticPr fontId="1" type="noConversion"/>
  </si>
  <si>
    <t>一层</t>
    <phoneticPr fontId="1" type="noConversion"/>
  </si>
  <si>
    <t>宿舍</t>
    <phoneticPr fontId="1" type="noConversion"/>
  </si>
  <si>
    <t>M1827</t>
    <phoneticPr fontId="1" type="noConversion"/>
  </si>
  <si>
    <t>窗帘宽度(M)</t>
    <phoneticPr fontId="1" type="noConversion"/>
  </si>
  <si>
    <t>窗帘高度(M)</t>
    <phoneticPr fontId="1" type="noConversion"/>
  </si>
  <si>
    <t>数量</t>
    <phoneticPr fontId="1" type="noConversion"/>
  </si>
  <si>
    <t>备注</t>
    <phoneticPr fontId="1" type="noConversion"/>
  </si>
  <si>
    <t>合计</t>
    <phoneticPr fontId="1" type="noConversion"/>
  </si>
  <si>
    <t>单窗窗帘面积</t>
    <phoneticPr fontId="1" type="noConversion"/>
  </si>
  <si>
    <t>面积小计（㎡）</t>
    <phoneticPr fontId="1" type="noConversion"/>
  </si>
  <si>
    <t>二层</t>
    <phoneticPr fontId="1" type="noConversion"/>
  </si>
  <si>
    <t>三层</t>
    <phoneticPr fontId="1" type="noConversion"/>
  </si>
  <si>
    <t>四层-九层</t>
    <phoneticPr fontId="1" type="noConversion"/>
  </si>
  <si>
    <t>十层</t>
    <phoneticPr fontId="1" type="noConversion"/>
  </si>
  <si>
    <t>快递网点</t>
    <phoneticPr fontId="1" type="noConversion"/>
  </si>
  <si>
    <t>C1519</t>
    <phoneticPr fontId="1" type="noConversion"/>
  </si>
  <si>
    <t>C1315</t>
    <phoneticPr fontId="1" type="noConversion"/>
  </si>
  <si>
    <t>多功能活动室</t>
    <phoneticPr fontId="1" type="noConversion"/>
  </si>
  <si>
    <t>C3627</t>
    <phoneticPr fontId="1" type="noConversion"/>
  </si>
  <si>
    <t>C8528</t>
    <phoneticPr fontId="1" type="noConversion"/>
  </si>
  <si>
    <t>C4527</t>
    <phoneticPr fontId="1" type="noConversion"/>
  </si>
  <si>
    <t>男女生门卫</t>
    <phoneticPr fontId="1" type="noConversion"/>
  </si>
  <si>
    <t>C2423</t>
    <phoneticPr fontId="1" type="noConversion"/>
  </si>
  <si>
    <t>情绪小屋</t>
    <phoneticPr fontId="1" type="noConversion"/>
  </si>
  <si>
    <t>个体咨询室</t>
    <phoneticPr fontId="1" type="noConversion"/>
  </si>
  <si>
    <t>C0818</t>
    <phoneticPr fontId="1" type="noConversion"/>
  </si>
  <si>
    <t>心理图书室</t>
    <phoneticPr fontId="1" type="noConversion"/>
  </si>
  <si>
    <t>C1525</t>
    <phoneticPr fontId="1" type="noConversion"/>
  </si>
  <si>
    <t>C14625</t>
    <phoneticPr fontId="1" type="noConversion"/>
  </si>
  <si>
    <t>测量室</t>
    <phoneticPr fontId="1" type="noConversion"/>
  </si>
  <si>
    <t>C1515</t>
    <phoneticPr fontId="1" type="noConversion"/>
  </si>
  <si>
    <t>沙盘疗法</t>
    <phoneticPr fontId="1" type="noConversion"/>
  </si>
  <si>
    <t>家校咨询室</t>
    <phoneticPr fontId="1" type="noConversion"/>
  </si>
  <si>
    <t>家校咨询室办公室</t>
    <phoneticPr fontId="1" type="noConversion"/>
  </si>
  <si>
    <t>C2218a</t>
    <phoneticPr fontId="1" type="noConversion"/>
  </si>
  <si>
    <t>社区管理用房1</t>
    <phoneticPr fontId="1" type="noConversion"/>
  </si>
  <si>
    <t>辅导员打卡室</t>
    <phoneticPr fontId="1" type="noConversion"/>
  </si>
  <si>
    <t>C14625a</t>
    <phoneticPr fontId="1" type="noConversion"/>
  </si>
  <si>
    <t>C1525</t>
    <phoneticPr fontId="1" type="noConversion"/>
  </si>
  <si>
    <t>机关党支部学生社区工作联系点</t>
    <phoneticPr fontId="1" type="noConversion"/>
  </si>
  <si>
    <t>C1319</t>
    <phoneticPr fontId="1" type="noConversion"/>
  </si>
  <si>
    <t>C14619</t>
    <phoneticPr fontId="1" type="noConversion"/>
  </si>
  <si>
    <t>学生社区自主管理委员会</t>
    <phoneticPr fontId="1" type="noConversion"/>
  </si>
  <si>
    <t>C1522</t>
    <phoneticPr fontId="1" type="noConversion"/>
  </si>
  <si>
    <t>C1515c</t>
    <phoneticPr fontId="1" type="noConversion"/>
  </si>
  <si>
    <t>M1827C</t>
    <phoneticPr fontId="1" type="noConversion"/>
  </si>
  <si>
    <t>新建学生公寓</t>
    <phoneticPr fontId="1" type="noConversion"/>
  </si>
  <si>
    <t>项目名称</t>
    <phoneticPr fontId="1" type="noConversion"/>
  </si>
  <si>
    <t>数量</t>
    <phoneticPr fontId="1" type="noConversion"/>
  </si>
  <si>
    <t>单位</t>
    <phoneticPr fontId="1" type="noConversion"/>
  </si>
  <si>
    <t xml:space="preserve"> </t>
    <phoneticPr fontId="1" type="noConversion"/>
  </si>
  <si>
    <t>小计</t>
    <phoneticPr fontId="1" type="noConversion"/>
  </si>
  <si>
    <t>纱门</t>
    <phoneticPr fontId="1" type="noConversion"/>
  </si>
  <si>
    <t>其中</t>
    <phoneticPr fontId="1" type="noConversion"/>
  </si>
  <si>
    <t>纱窗</t>
    <phoneticPr fontId="1" type="noConversion"/>
  </si>
  <si>
    <t>轨  道</t>
    <phoneticPr fontId="1" type="noConversion"/>
  </si>
  <si>
    <t>窗  帘</t>
    <phoneticPr fontId="1" type="noConversion"/>
  </si>
  <si>
    <t>一层-十层</t>
    <phoneticPr fontId="1" type="noConversion"/>
  </si>
  <si>
    <t>C13520</t>
    <phoneticPr fontId="1" type="noConversion"/>
  </si>
  <si>
    <t>铝合金百叶</t>
    <phoneticPr fontId="1" type="noConversion"/>
  </si>
  <si>
    <t>空调防雨罩</t>
    <phoneticPr fontId="1" type="noConversion"/>
  </si>
  <si>
    <t>合计</t>
    <phoneticPr fontId="1" type="noConversion"/>
  </si>
  <si>
    <t>平方米</t>
    <phoneticPr fontId="1" type="noConversion"/>
  </si>
  <si>
    <t>上海政法学院新建学生公寓工程A幢（纱窗、纱门）</t>
    <phoneticPr fontId="1" type="noConversion"/>
  </si>
  <si>
    <t>上海政法学院新建学生公寓工程B幢（纱窗、纱门）</t>
    <phoneticPr fontId="1" type="noConversion"/>
  </si>
  <si>
    <t>A30款合页小平开纱窗</t>
    <phoneticPr fontId="1" type="noConversion"/>
  </si>
  <si>
    <t>社区管理用房2</t>
    <phoneticPr fontId="1" type="noConversion"/>
  </si>
  <si>
    <r>
      <t>四层</t>
    </r>
    <r>
      <rPr>
        <sz val="11"/>
        <color theme="1"/>
        <rFont val="Tahoma"/>
        <family val="2"/>
        <charset val="134"/>
      </rPr>
      <t/>
    </r>
    <phoneticPr fontId="1" type="noConversion"/>
  </si>
  <si>
    <t>五层-九层</t>
    <phoneticPr fontId="1" type="noConversion"/>
  </si>
  <si>
    <t>社区管理用房2</t>
    <phoneticPr fontId="1" type="noConversion"/>
  </si>
  <si>
    <t>单窗导轨（M)</t>
    <phoneticPr fontId="1" type="noConversion"/>
  </si>
  <si>
    <t>导轨小计（M)</t>
    <phoneticPr fontId="1" type="noConversion"/>
  </si>
  <si>
    <t>C0620</t>
    <phoneticPr fontId="1" type="noConversion"/>
  </si>
  <si>
    <t>C1220</t>
    <phoneticPr fontId="1" type="noConversion"/>
  </si>
  <si>
    <t>C2625</t>
    <phoneticPr fontId="1" type="noConversion"/>
  </si>
  <si>
    <t>序号</t>
    <phoneticPr fontId="1" type="noConversion"/>
  </si>
  <si>
    <t>项目名称</t>
    <phoneticPr fontId="1" type="noConversion"/>
  </si>
  <si>
    <t>规格</t>
    <phoneticPr fontId="1" type="noConversion"/>
  </si>
  <si>
    <t>单位</t>
    <phoneticPr fontId="1" type="noConversion"/>
  </si>
  <si>
    <t>备注</t>
    <phoneticPr fontId="1" type="noConversion"/>
  </si>
  <si>
    <t>空调防雨罩</t>
    <phoneticPr fontId="1" type="noConversion"/>
  </si>
  <si>
    <r>
      <t>3</t>
    </r>
    <r>
      <rPr>
        <sz val="11"/>
        <color theme="1"/>
        <rFont val="宋体"/>
        <family val="3"/>
        <charset val="134"/>
      </rPr>
      <t>匹</t>
    </r>
    <phoneticPr fontId="1" type="noConversion"/>
  </si>
  <si>
    <r>
      <t>5</t>
    </r>
    <r>
      <rPr>
        <sz val="11"/>
        <color theme="1"/>
        <rFont val="宋体"/>
        <family val="3"/>
        <charset val="134"/>
      </rPr>
      <t>匹</t>
    </r>
    <phoneticPr fontId="1" type="noConversion"/>
  </si>
  <si>
    <t>110*60*80cm</t>
    <phoneticPr fontId="1" type="noConversion"/>
  </si>
  <si>
    <t>120*70*150cm</t>
    <phoneticPr fontId="1" type="noConversion"/>
  </si>
  <si>
    <t>个</t>
    <phoneticPr fontId="1" type="noConversion"/>
  </si>
  <si>
    <t>合计</t>
    <phoneticPr fontId="1" type="noConversion"/>
  </si>
  <si>
    <t>数量</t>
    <phoneticPr fontId="1" type="noConversion"/>
  </si>
  <si>
    <t xml:space="preserve">  铝合金纱窗</t>
    <phoneticPr fontId="1" type="noConversion"/>
  </si>
  <si>
    <t xml:space="preserve">  铝合金纱门</t>
    <phoneticPr fontId="1" type="noConversion"/>
  </si>
  <si>
    <t xml:space="preserve">  遮阳窗帘</t>
    <phoneticPr fontId="1" type="noConversion"/>
  </si>
  <si>
    <t xml:space="preserve">  轨道（单轨）</t>
    <phoneticPr fontId="1" type="noConversion"/>
  </si>
  <si>
    <t>3匹</t>
  </si>
  <si>
    <t>5匹</t>
    <phoneticPr fontId="1" type="noConversion"/>
  </si>
  <si>
    <t>上海政法学院新建学生公寓工程B幢（窗帘、轨道）</t>
    <phoneticPr fontId="1" type="noConversion"/>
  </si>
  <si>
    <t>空调防雨罩
（铝合金百叶）</t>
    <phoneticPr fontId="1" type="noConversion"/>
  </si>
  <si>
    <t>地下一层</t>
    <phoneticPr fontId="1" type="noConversion"/>
  </si>
  <si>
    <t>上海政法学院新建学生公寓工程A幢（窗帘、轨道）</t>
    <phoneticPr fontId="1" type="noConversion"/>
  </si>
  <si>
    <t>自习室</t>
    <phoneticPr fontId="1" type="noConversion"/>
  </si>
  <si>
    <t>窗帘宽度折叠率（1:1.5）</t>
    <phoneticPr fontId="1" type="noConversion"/>
  </si>
  <si>
    <t>活动室</t>
    <phoneticPr fontId="1" type="noConversion"/>
  </si>
  <si>
    <t>健身房</t>
    <phoneticPr fontId="1" type="noConversion"/>
  </si>
  <si>
    <t>辅助用房</t>
    <phoneticPr fontId="1" type="noConversion"/>
  </si>
  <si>
    <t>二-十层</t>
    <phoneticPr fontId="1" type="noConversion"/>
  </si>
  <si>
    <t>值班室</t>
    <phoneticPr fontId="1" type="noConversion"/>
  </si>
  <si>
    <t>上海政法学院新建学生公寓工程社区服务中心（窗帘、轨道）</t>
    <phoneticPr fontId="1" type="noConversion"/>
  </si>
  <si>
    <t>快递网点102</t>
    <phoneticPr fontId="1" type="noConversion"/>
  </si>
  <si>
    <t>快递网点103</t>
  </si>
  <si>
    <t>快递网点104</t>
  </si>
  <si>
    <t>快递网点105</t>
  </si>
  <si>
    <t>快递网点106</t>
  </si>
  <si>
    <t>快递网点107</t>
  </si>
  <si>
    <t>1.5匹</t>
    <phoneticPr fontId="1" type="noConversion"/>
  </si>
  <si>
    <t>110*70*120cm</t>
    <phoneticPr fontId="1" type="noConversion"/>
  </si>
  <si>
    <t>布+导轨</t>
    <phoneticPr fontId="1" type="noConversion"/>
  </si>
  <si>
    <t>窗（门）
编号</t>
    <phoneticPr fontId="1" type="noConversion"/>
  </si>
  <si>
    <t>窗（门）宽度(M)</t>
    <phoneticPr fontId="1" type="noConversion"/>
  </si>
  <si>
    <t>窗（门）高度(M)</t>
    <phoneticPr fontId="1" type="noConversion"/>
  </si>
  <si>
    <t>单窗（门）
面积</t>
    <phoneticPr fontId="1" type="noConversion"/>
  </si>
  <si>
    <t>纱窗（门）
宽度</t>
    <phoneticPr fontId="1" type="noConversion"/>
  </si>
  <si>
    <t>纱窗（门）
高度</t>
    <phoneticPr fontId="1" type="noConversion"/>
  </si>
  <si>
    <t>纱窗（门）
面积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</si>
</sst>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 ;[Red]\-0.00\ "/>
  </numFmts>
  <fonts count="10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Tahoma"/>
      <family val="2"/>
      <charset val="134"/>
    </font>
    <font>
      <b/>
      <sz val="16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110" zoomScaleNormal="110" workbookViewId="0">
      <selection activeCell="G5" sqref="G5"/>
    </sheetView>
  </sheetViews>
  <sheetFormatPr defaultRowHeight="13.5" x14ac:dyDescent="0.2"/>
  <cols>
    <col min="1" max="1" width="9" style="7"/>
    <col min="2" max="2" width="12.125" style="7" customWidth="1"/>
    <col min="3" max="3" width="6.625" style="7" customWidth="1"/>
    <col min="4" max="4" width="9" style="10"/>
    <col min="5" max="5" width="11.625" style="10" bestFit="1" customWidth="1"/>
    <col min="6" max="6" width="11.5" style="7" customWidth="1"/>
    <col min="7" max="7" width="14.25" style="7" customWidth="1"/>
    <col min="8" max="16384" width="9" style="7"/>
  </cols>
  <sheetData>
    <row r="1" spans="1:6" s="2" customFormat="1" ht="18.75" x14ac:dyDescent="0.2">
      <c r="A1" s="44" t="s">
        <v>49</v>
      </c>
      <c r="B1" s="44"/>
      <c r="C1" s="44"/>
      <c r="D1" s="44"/>
      <c r="E1" s="44"/>
      <c r="F1" s="44"/>
    </row>
    <row r="2" spans="1:6" s="4" customFormat="1" ht="19.5" customHeight="1" x14ac:dyDescent="0.2">
      <c r="A2" s="3" t="s">
        <v>0</v>
      </c>
      <c r="B2" s="45" t="s">
        <v>50</v>
      </c>
      <c r="C2" s="46"/>
      <c r="D2" s="8" t="s">
        <v>52</v>
      </c>
      <c r="E2" s="8" t="s">
        <v>51</v>
      </c>
      <c r="F2" s="3" t="s">
        <v>9</v>
      </c>
    </row>
    <row r="3" spans="1:6" ht="19.5" customHeight="1" x14ac:dyDescent="0.2">
      <c r="A3" s="5">
        <v>1</v>
      </c>
      <c r="B3" s="47" t="s">
        <v>91</v>
      </c>
      <c r="C3" s="48"/>
      <c r="D3" s="9" t="s">
        <v>65</v>
      </c>
      <c r="E3" s="11">
        <f>' 纱窗 纱门'!L14+' 纱窗 纱门'!L52</f>
        <v>809.24900000000002</v>
      </c>
      <c r="F3" s="5"/>
    </row>
    <row r="4" spans="1:6" ht="19.5" customHeight="1" x14ac:dyDescent="0.2">
      <c r="A4" s="5">
        <v>2</v>
      </c>
      <c r="B4" s="47" t="s">
        <v>92</v>
      </c>
      <c r="C4" s="48"/>
      <c r="D4" s="9" t="s">
        <v>65</v>
      </c>
      <c r="E4" s="11">
        <f>' 纱窗 纱门'!L13+' 纱窗 纱门'!L51</f>
        <v>861.12000000000012</v>
      </c>
      <c r="F4" s="5"/>
    </row>
    <row r="5" spans="1:6" ht="19.5" customHeight="1" x14ac:dyDescent="0.2">
      <c r="A5" s="5">
        <v>3</v>
      </c>
      <c r="B5" s="47" t="s">
        <v>93</v>
      </c>
      <c r="C5" s="48"/>
      <c r="D5" s="9" t="s">
        <v>65</v>
      </c>
      <c r="E5" s="11">
        <f>窗帘及窗轨道!I9+窗帘及窗轨道!I21+窗帘及窗轨道!I55</f>
        <v>4697.2874999999995</v>
      </c>
      <c r="F5" s="5"/>
    </row>
    <row r="6" spans="1:6" ht="19.5" customHeight="1" x14ac:dyDescent="0.2">
      <c r="A6" s="5">
        <v>4</v>
      </c>
      <c r="B6" s="47" t="s">
        <v>94</v>
      </c>
      <c r="C6" s="48"/>
      <c r="D6" s="9" t="s">
        <v>65</v>
      </c>
      <c r="E6" s="11">
        <f>窗帘及窗轨道!K9+窗帘及窗轨道!K21+窗帘及窗轨道!K55</f>
        <v>1101.9099999999999</v>
      </c>
      <c r="F6" s="5"/>
    </row>
    <row r="7" spans="1:6" ht="19.5" customHeight="1" x14ac:dyDescent="0.2">
      <c r="A7" s="49">
        <v>5</v>
      </c>
      <c r="B7" s="49" t="s">
        <v>62</v>
      </c>
      <c r="C7" s="20" t="s">
        <v>115</v>
      </c>
      <c r="D7" s="9" t="s">
        <v>88</v>
      </c>
      <c r="E7" s="11">
        <v>21</v>
      </c>
      <c r="F7" s="49" t="s">
        <v>63</v>
      </c>
    </row>
    <row r="8" spans="1:6" ht="19.5" customHeight="1" x14ac:dyDescent="0.2">
      <c r="A8" s="50"/>
      <c r="B8" s="50"/>
      <c r="C8" s="20" t="s">
        <v>95</v>
      </c>
      <c r="D8" s="9" t="s">
        <v>88</v>
      </c>
      <c r="E8" s="11">
        <v>10</v>
      </c>
      <c r="F8" s="50"/>
    </row>
    <row r="9" spans="1:6" ht="19.5" customHeight="1" x14ac:dyDescent="0.2">
      <c r="A9" s="51"/>
      <c r="B9" s="51"/>
      <c r="C9" s="20" t="s">
        <v>96</v>
      </c>
      <c r="D9" s="9" t="s">
        <v>88</v>
      </c>
      <c r="E9" s="11">
        <v>15</v>
      </c>
      <c r="F9" s="51"/>
    </row>
    <row r="10" spans="1:6" ht="19.5" customHeight="1" x14ac:dyDescent="0.2">
      <c r="A10" s="5"/>
      <c r="B10" s="5"/>
      <c r="C10" s="20"/>
      <c r="D10" s="9"/>
      <c r="E10" s="9"/>
      <c r="F10" s="5"/>
    </row>
    <row r="11" spans="1:6" ht="19.5" customHeight="1" x14ac:dyDescent="0.2">
      <c r="A11" s="5"/>
      <c r="B11" s="5" t="s">
        <v>64</v>
      </c>
      <c r="C11" s="20"/>
      <c r="D11" s="9"/>
      <c r="E11" s="9"/>
      <c r="F11" s="5"/>
    </row>
  </sheetData>
  <mergeCells count="9">
    <mergeCell ref="B6:C6"/>
    <mergeCell ref="B7:B9"/>
    <mergeCell ref="A7:A9"/>
    <mergeCell ref="F7:F9"/>
    <mergeCell ref="A1:F1"/>
    <mergeCell ref="B2:C2"/>
    <mergeCell ref="B3:C3"/>
    <mergeCell ref="B4:C4"/>
    <mergeCell ref="B5:C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Normal="100" workbookViewId="0">
      <selection activeCell="J9" sqref="J9"/>
    </sheetView>
  </sheetViews>
  <sheetFormatPr defaultRowHeight="13.5" x14ac:dyDescent="0.15"/>
  <cols>
    <col min="1" max="1" width="7.375" style="15" customWidth="1"/>
    <col min="2" max="2" width="12.375" style="15" customWidth="1"/>
    <col min="3" max="3" width="13.5" style="15" customWidth="1"/>
    <col min="4" max="4" width="9.125" style="15" bestFit="1" customWidth="1"/>
    <col min="5" max="5" width="12.25" style="15" customWidth="1"/>
    <col min="6" max="8" width="9.125" style="15" bestFit="1" customWidth="1"/>
    <col min="9" max="9" width="9.5" style="15" customWidth="1"/>
    <col min="10" max="11" width="9.125" style="15" bestFit="1" customWidth="1"/>
    <col min="12" max="12" width="19.625" style="15" customWidth="1"/>
    <col min="13" max="16384" width="9" style="15"/>
  </cols>
  <sheetData>
    <row r="1" spans="1:12" ht="32.25" customHeight="1" x14ac:dyDescent="0.15">
      <c r="A1" s="44" t="s">
        <v>100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7" customFormat="1" ht="39.75" customHeight="1" x14ac:dyDescent="0.15">
      <c r="A2" s="3" t="s">
        <v>0</v>
      </c>
      <c r="B2" s="3" t="s">
        <v>1</v>
      </c>
      <c r="C2" s="3" t="s">
        <v>2</v>
      </c>
      <c r="D2" s="16" t="s">
        <v>6</v>
      </c>
      <c r="E2" s="16" t="s">
        <v>102</v>
      </c>
      <c r="F2" s="16" t="s">
        <v>7</v>
      </c>
      <c r="G2" s="16" t="s">
        <v>11</v>
      </c>
      <c r="H2" s="16" t="s">
        <v>8</v>
      </c>
      <c r="I2" s="16" t="s">
        <v>12</v>
      </c>
      <c r="J2" s="16" t="s">
        <v>73</v>
      </c>
      <c r="K2" s="16" t="s">
        <v>74</v>
      </c>
      <c r="L2" s="3" t="s">
        <v>9</v>
      </c>
    </row>
    <row r="3" spans="1:12" ht="21" customHeight="1" x14ac:dyDescent="0.15">
      <c r="A3" s="28">
        <v>1</v>
      </c>
      <c r="B3" s="28" t="s">
        <v>99</v>
      </c>
      <c r="C3" s="5" t="s">
        <v>101</v>
      </c>
      <c r="D3" s="5">
        <v>6</v>
      </c>
      <c r="E3" s="5">
        <f>D3*1.5</f>
        <v>9</v>
      </c>
      <c r="F3" s="5">
        <v>2.8</v>
      </c>
      <c r="G3" s="18">
        <f>E3*F3</f>
        <v>25.2</v>
      </c>
      <c r="H3" s="5">
        <v>1</v>
      </c>
      <c r="I3" s="18">
        <f t="shared" ref="I3:I8" si="0">G3*H3</f>
        <v>25.2</v>
      </c>
      <c r="J3" s="5">
        <f t="shared" ref="J3:J8" si="1">D3</f>
        <v>6</v>
      </c>
      <c r="K3" s="5">
        <f t="shared" ref="K3:K8" si="2">J3*H3</f>
        <v>6</v>
      </c>
      <c r="L3" s="5" t="s">
        <v>117</v>
      </c>
    </row>
    <row r="4" spans="1:12" ht="21" customHeight="1" x14ac:dyDescent="0.15">
      <c r="A4" s="28"/>
      <c r="B4" s="28"/>
      <c r="C4" s="28" t="s">
        <v>103</v>
      </c>
      <c r="D4" s="28">
        <v>6</v>
      </c>
      <c r="E4" s="28">
        <f>D4*1.5</f>
        <v>9</v>
      </c>
      <c r="F4" s="28">
        <v>2.8</v>
      </c>
      <c r="G4" s="18">
        <f>E4*F4</f>
        <v>25.2</v>
      </c>
      <c r="H4" s="28">
        <v>1</v>
      </c>
      <c r="I4" s="18">
        <f t="shared" si="0"/>
        <v>25.2</v>
      </c>
      <c r="J4" s="28">
        <f t="shared" si="1"/>
        <v>6</v>
      </c>
      <c r="K4" s="28">
        <f t="shared" si="2"/>
        <v>6</v>
      </c>
      <c r="L4" s="30" t="s">
        <v>117</v>
      </c>
    </row>
    <row r="5" spans="1:12" ht="21" customHeight="1" x14ac:dyDescent="0.15">
      <c r="A5" s="28"/>
      <c r="B5" s="28"/>
      <c r="C5" s="28" t="s">
        <v>104</v>
      </c>
      <c r="D5" s="28">
        <v>6</v>
      </c>
      <c r="E5" s="28">
        <f t="shared" ref="E5:E8" si="3">D5*1.5</f>
        <v>9</v>
      </c>
      <c r="F5" s="28">
        <v>2.8</v>
      </c>
      <c r="G5" s="18">
        <f>E5*F5</f>
        <v>25.2</v>
      </c>
      <c r="H5" s="28">
        <v>1</v>
      </c>
      <c r="I5" s="18">
        <f t="shared" si="0"/>
        <v>25.2</v>
      </c>
      <c r="J5" s="28">
        <f t="shared" si="1"/>
        <v>6</v>
      </c>
      <c r="K5" s="28">
        <f t="shared" si="2"/>
        <v>6</v>
      </c>
      <c r="L5" s="30" t="s">
        <v>117</v>
      </c>
    </row>
    <row r="6" spans="1:12" ht="21" customHeight="1" x14ac:dyDescent="0.15">
      <c r="A6" s="28"/>
      <c r="B6" s="28"/>
      <c r="C6" s="28" t="s">
        <v>105</v>
      </c>
      <c r="D6" s="28">
        <v>6</v>
      </c>
      <c r="E6" s="28">
        <f t="shared" si="3"/>
        <v>9</v>
      </c>
      <c r="F6" s="28">
        <v>2.8</v>
      </c>
      <c r="G6" s="18">
        <f>E6*F6</f>
        <v>25.2</v>
      </c>
      <c r="H6" s="28">
        <v>1</v>
      </c>
      <c r="I6" s="18">
        <f t="shared" si="0"/>
        <v>25.2</v>
      </c>
      <c r="J6" s="28">
        <f t="shared" si="1"/>
        <v>6</v>
      </c>
      <c r="K6" s="28">
        <f t="shared" si="2"/>
        <v>6</v>
      </c>
      <c r="L6" s="30" t="s">
        <v>117</v>
      </c>
    </row>
    <row r="7" spans="1:12" ht="21" customHeight="1" x14ac:dyDescent="0.15">
      <c r="A7" s="27">
        <v>2</v>
      </c>
      <c r="B7" s="27" t="s">
        <v>3</v>
      </c>
      <c r="C7" s="27" t="s">
        <v>4</v>
      </c>
      <c r="D7" s="27">
        <v>2.8</v>
      </c>
      <c r="E7" s="28">
        <f t="shared" si="3"/>
        <v>4.1999999999999993</v>
      </c>
      <c r="F7" s="27">
        <v>2.8</v>
      </c>
      <c r="G7" s="18">
        <f t="shared" ref="G7:G8" si="4">E7*F7</f>
        <v>11.759999999999998</v>
      </c>
      <c r="H7" s="27">
        <v>13</v>
      </c>
      <c r="I7" s="18">
        <f t="shared" si="0"/>
        <v>152.87999999999997</v>
      </c>
      <c r="J7" s="27">
        <f t="shared" si="1"/>
        <v>2.8</v>
      </c>
      <c r="K7" s="27">
        <f t="shared" si="2"/>
        <v>36.4</v>
      </c>
      <c r="L7" s="30" t="s">
        <v>117</v>
      </c>
    </row>
    <row r="8" spans="1:12" ht="21" customHeight="1" x14ac:dyDescent="0.15">
      <c r="A8" s="27">
        <v>3</v>
      </c>
      <c r="B8" s="5" t="s">
        <v>106</v>
      </c>
      <c r="C8" s="5" t="s">
        <v>4</v>
      </c>
      <c r="D8" s="28">
        <v>2.8</v>
      </c>
      <c r="E8" s="28">
        <f t="shared" si="3"/>
        <v>4.1999999999999993</v>
      </c>
      <c r="F8" s="5">
        <v>2.8</v>
      </c>
      <c r="G8" s="18">
        <f t="shared" si="4"/>
        <v>11.759999999999998</v>
      </c>
      <c r="H8" s="5">
        <f>17*9</f>
        <v>153</v>
      </c>
      <c r="I8" s="18">
        <f t="shared" si="0"/>
        <v>1799.2799999999997</v>
      </c>
      <c r="J8" s="5">
        <f t="shared" si="1"/>
        <v>2.8</v>
      </c>
      <c r="K8" s="5">
        <f t="shared" si="2"/>
        <v>428.4</v>
      </c>
      <c r="L8" s="30" t="s">
        <v>117</v>
      </c>
    </row>
    <row r="9" spans="1:12" ht="21" customHeight="1" x14ac:dyDescent="0.15">
      <c r="A9" s="27">
        <v>7</v>
      </c>
      <c r="B9" s="5" t="s">
        <v>10</v>
      </c>
      <c r="C9" s="5"/>
      <c r="D9" s="5"/>
      <c r="E9" s="5"/>
      <c r="F9" s="5"/>
      <c r="G9" s="18"/>
      <c r="H9" s="5"/>
      <c r="I9" s="18">
        <f>SUM(I3:I8)</f>
        <v>2052.9599999999996</v>
      </c>
      <c r="J9" s="5"/>
      <c r="K9" s="5">
        <f>SUM(K3:K8)</f>
        <v>488.79999999999995</v>
      </c>
      <c r="L9" s="5"/>
    </row>
    <row r="11" spans="1:12" ht="27.75" customHeight="1" x14ac:dyDescent="0.15">
      <c r="A11" s="44" t="s">
        <v>97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s="17" customFormat="1" ht="18.75" x14ac:dyDescent="0.15">
      <c r="A12" s="55" t="s">
        <v>0</v>
      </c>
      <c r="B12" s="55" t="s">
        <v>1</v>
      </c>
      <c r="C12" s="55" t="s">
        <v>2</v>
      </c>
      <c r="D12" s="56" t="s">
        <v>59</v>
      </c>
      <c r="E12" s="57"/>
      <c r="F12" s="57"/>
      <c r="G12" s="57"/>
      <c r="H12" s="57"/>
      <c r="I12" s="57"/>
      <c r="J12" s="56" t="s">
        <v>58</v>
      </c>
      <c r="K12" s="57"/>
      <c r="L12" s="52" t="s">
        <v>9</v>
      </c>
    </row>
    <row r="13" spans="1:12" s="17" customFormat="1" ht="40.5" x14ac:dyDescent="0.15">
      <c r="A13" s="55"/>
      <c r="B13" s="55"/>
      <c r="C13" s="55"/>
      <c r="D13" s="16" t="s">
        <v>6</v>
      </c>
      <c r="E13" s="16" t="s">
        <v>102</v>
      </c>
      <c r="F13" s="16" t="s">
        <v>7</v>
      </c>
      <c r="G13" s="16" t="s">
        <v>11</v>
      </c>
      <c r="H13" s="16" t="s">
        <v>8</v>
      </c>
      <c r="I13" s="16" t="s">
        <v>12</v>
      </c>
      <c r="J13" s="16" t="s">
        <v>73</v>
      </c>
      <c r="K13" s="16" t="s">
        <v>74</v>
      </c>
      <c r="L13" s="53"/>
    </row>
    <row r="14" spans="1:12" ht="21" customHeight="1" x14ac:dyDescent="0.15">
      <c r="A14" s="28">
        <v>1</v>
      </c>
      <c r="B14" s="28" t="s">
        <v>99</v>
      </c>
      <c r="C14" s="28" t="s">
        <v>101</v>
      </c>
      <c r="D14" s="28">
        <v>6</v>
      </c>
      <c r="E14" s="28">
        <f>D14*1.5</f>
        <v>9</v>
      </c>
      <c r="F14" s="28">
        <v>2.8</v>
      </c>
      <c r="G14" s="18">
        <f>E14*F14</f>
        <v>25.2</v>
      </c>
      <c r="H14" s="28">
        <v>1</v>
      </c>
      <c r="I14" s="18">
        <f t="shared" ref="I14:I20" si="5">G14*H14</f>
        <v>25.2</v>
      </c>
      <c r="J14" s="28">
        <f t="shared" ref="J14:J20" si="6">D14</f>
        <v>6</v>
      </c>
      <c r="K14" s="28">
        <f t="shared" ref="K14:K20" si="7">J14*H14</f>
        <v>6</v>
      </c>
      <c r="L14" s="30" t="s">
        <v>117</v>
      </c>
    </row>
    <row r="15" spans="1:12" ht="21" customHeight="1" x14ac:dyDescent="0.15">
      <c r="A15" s="28"/>
      <c r="B15" s="28"/>
      <c r="C15" s="28" t="s">
        <v>103</v>
      </c>
      <c r="D15" s="28">
        <v>6</v>
      </c>
      <c r="E15" s="28">
        <f>D15*1.5</f>
        <v>9</v>
      </c>
      <c r="F15" s="28">
        <v>2.8</v>
      </c>
      <c r="G15" s="18">
        <f>E15*F15</f>
        <v>25.2</v>
      </c>
      <c r="H15" s="28">
        <v>1</v>
      </c>
      <c r="I15" s="18">
        <f t="shared" si="5"/>
        <v>25.2</v>
      </c>
      <c r="J15" s="28">
        <f t="shared" si="6"/>
        <v>6</v>
      </c>
      <c r="K15" s="28">
        <f t="shared" si="7"/>
        <v>6</v>
      </c>
      <c r="L15" s="30" t="s">
        <v>117</v>
      </c>
    </row>
    <row r="16" spans="1:12" ht="21" customHeight="1" x14ac:dyDescent="0.15">
      <c r="A16" s="28"/>
      <c r="B16" s="28"/>
      <c r="C16" s="28" t="s">
        <v>104</v>
      </c>
      <c r="D16" s="28">
        <v>6</v>
      </c>
      <c r="E16" s="28">
        <f t="shared" ref="E16:E20" si="8">D16*1.5</f>
        <v>9</v>
      </c>
      <c r="F16" s="28">
        <v>2.8</v>
      </c>
      <c r="G16" s="18">
        <f>E16*F16</f>
        <v>25.2</v>
      </c>
      <c r="H16" s="28">
        <v>1</v>
      </c>
      <c r="I16" s="18">
        <f t="shared" si="5"/>
        <v>25.2</v>
      </c>
      <c r="J16" s="28">
        <f t="shared" si="6"/>
        <v>6</v>
      </c>
      <c r="K16" s="28">
        <f t="shared" si="7"/>
        <v>6</v>
      </c>
      <c r="L16" s="30" t="s">
        <v>117</v>
      </c>
    </row>
    <row r="17" spans="1:12" ht="21" customHeight="1" x14ac:dyDescent="0.15">
      <c r="A17" s="28"/>
      <c r="B17" s="28"/>
      <c r="C17" s="28" t="s">
        <v>105</v>
      </c>
      <c r="D17" s="28">
        <v>6</v>
      </c>
      <c r="E17" s="28">
        <f t="shared" si="8"/>
        <v>9</v>
      </c>
      <c r="F17" s="28">
        <v>2.8</v>
      </c>
      <c r="G17" s="18">
        <f>E17*F17</f>
        <v>25.2</v>
      </c>
      <c r="H17" s="28">
        <v>1</v>
      </c>
      <c r="I17" s="18">
        <f t="shared" si="5"/>
        <v>25.2</v>
      </c>
      <c r="J17" s="28">
        <f t="shared" si="6"/>
        <v>6</v>
      </c>
      <c r="K17" s="28">
        <f t="shared" si="7"/>
        <v>6</v>
      </c>
      <c r="L17" s="30" t="s">
        <v>117</v>
      </c>
    </row>
    <row r="18" spans="1:12" ht="21" customHeight="1" x14ac:dyDescent="0.15">
      <c r="A18" s="28">
        <v>2</v>
      </c>
      <c r="B18" s="28" t="s">
        <v>3</v>
      </c>
      <c r="C18" s="28" t="s">
        <v>4</v>
      </c>
      <c r="D18" s="28">
        <v>2.8</v>
      </c>
      <c r="E18" s="28">
        <f t="shared" si="8"/>
        <v>4.1999999999999993</v>
      </c>
      <c r="F18" s="28">
        <v>2.8</v>
      </c>
      <c r="G18" s="18">
        <f t="shared" ref="G18:G20" si="9">E18*F18</f>
        <v>11.759999999999998</v>
      </c>
      <c r="H18" s="28">
        <v>8</v>
      </c>
      <c r="I18" s="18">
        <f t="shared" si="5"/>
        <v>94.079999999999984</v>
      </c>
      <c r="J18" s="28">
        <f t="shared" si="6"/>
        <v>2.8</v>
      </c>
      <c r="K18" s="28">
        <f t="shared" si="7"/>
        <v>22.4</v>
      </c>
      <c r="L18" s="30" t="s">
        <v>117</v>
      </c>
    </row>
    <row r="19" spans="1:12" ht="21" customHeight="1" x14ac:dyDescent="0.15">
      <c r="A19" s="28"/>
      <c r="B19" s="28"/>
      <c r="C19" s="28" t="s">
        <v>107</v>
      </c>
      <c r="D19" s="28">
        <v>2.8</v>
      </c>
      <c r="E19" s="28">
        <f t="shared" si="8"/>
        <v>4.1999999999999993</v>
      </c>
      <c r="F19" s="28">
        <v>2.8</v>
      </c>
      <c r="G19" s="18">
        <f t="shared" ref="G19" si="10">E19*F19</f>
        <v>11.759999999999998</v>
      </c>
      <c r="H19" s="28">
        <v>2</v>
      </c>
      <c r="I19" s="18">
        <f t="shared" si="5"/>
        <v>23.519999999999996</v>
      </c>
      <c r="J19" s="28">
        <f t="shared" si="6"/>
        <v>2.8</v>
      </c>
      <c r="K19" s="28">
        <f t="shared" si="7"/>
        <v>5.6</v>
      </c>
      <c r="L19" s="30" t="s">
        <v>117</v>
      </c>
    </row>
    <row r="20" spans="1:12" ht="21" customHeight="1" x14ac:dyDescent="0.15">
      <c r="A20" s="28">
        <v>3</v>
      </c>
      <c r="B20" s="28" t="s">
        <v>106</v>
      </c>
      <c r="C20" s="28" t="s">
        <v>4</v>
      </c>
      <c r="D20" s="28">
        <v>2.8</v>
      </c>
      <c r="E20" s="28">
        <f t="shared" si="8"/>
        <v>4.1999999999999993</v>
      </c>
      <c r="F20" s="28">
        <v>2.8</v>
      </c>
      <c r="G20" s="18">
        <f t="shared" si="9"/>
        <v>11.759999999999998</v>
      </c>
      <c r="H20" s="28">
        <f>17*9</f>
        <v>153</v>
      </c>
      <c r="I20" s="18">
        <f t="shared" si="5"/>
        <v>1799.2799999999997</v>
      </c>
      <c r="J20" s="28">
        <f t="shared" si="6"/>
        <v>2.8</v>
      </c>
      <c r="K20" s="28">
        <f t="shared" si="7"/>
        <v>428.4</v>
      </c>
      <c r="L20" s="30" t="s">
        <v>117</v>
      </c>
    </row>
    <row r="21" spans="1:12" ht="21" customHeight="1" x14ac:dyDescent="0.15">
      <c r="A21" s="28"/>
      <c r="B21" s="28" t="s">
        <v>10</v>
      </c>
      <c r="C21" s="28"/>
      <c r="D21" s="28"/>
      <c r="E21" s="28"/>
      <c r="F21" s="28"/>
      <c r="G21" s="18"/>
      <c r="H21" s="28"/>
      <c r="I21" s="18">
        <f>SUM(I15:I20)</f>
        <v>1992.4799999999998</v>
      </c>
      <c r="J21" s="28"/>
      <c r="K21" s="28">
        <f>SUM(K15:K20)</f>
        <v>474.4</v>
      </c>
      <c r="L21" s="28"/>
    </row>
    <row r="23" spans="1:12" ht="27.75" customHeight="1" x14ac:dyDescent="0.15">
      <c r="A23" s="44" t="s">
        <v>108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s="17" customFormat="1" ht="18.75" x14ac:dyDescent="0.15">
      <c r="A24" s="55" t="s">
        <v>0</v>
      </c>
      <c r="B24" s="55" t="s">
        <v>1</v>
      </c>
      <c r="C24" s="55" t="s">
        <v>2</v>
      </c>
      <c r="D24" s="56" t="s">
        <v>59</v>
      </c>
      <c r="E24" s="57"/>
      <c r="F24" s="57"/>
      <c r="G24" s="57"/>
      <c r="H24" s="57"/>
      <c r="I24" s="57"/>
      <c r="J24" s="56" t="s">
        <v>58</v>
      </c>
      <c r="K24" s="57"/>
      <c r="L24" s="52" t="s">
        <v>9</v>
      </c>
    </row>
    <row r="25" spans="1:12" s="17" customFormat="1" ht="40.5" x14ac:dyDescent="0.15">
      <c r="A25" s="55"/>
      <c r="B25" s="55"/>
      <c r="C25" s="55"/>
      <c r="D25" s="16" t="s">
        <v>6</v>
      </c>
      <c r="E25" s="16" t="s">
        <v>102</v>
      </c>
      <c r="F25" s="16" t="s">
        <v>7</v>
      </c>
      <c r="G25" s="16" t="s">
        <v>11</v>
      </c>
      <c r="H25" s="16" t="s">
        <v>8</v>
      </c>
      <c r="I25" s="16" t="s">
        <v>12</v>
      </c>
      <c r="J25" s="16" t="s">
        <v>73</v>
      </c>
      <c r="K25" s="16" t="s">
        <v>74</v>
      </c>
      <c r="L25" s="53"/>
    </row>
    <row r="26" spans="1:12" ht="22.5" customHeight="1" x14ac:dyDescent="0.15">
      <c r="A26" s="5">
        <v>2</v>
      </c>
      <c r="B26" s="54" t="s">
        <v>3</v>
      </c>
      <c r="C26" s="28" t="s">
        <v>109</v>
      </c>
      <c r="D26" s="5">
        <v>1.7</v>
      </c>
      <c r="E26" s="28">
        <f>D26*1.5</f>
        <v>2.5499999999999998</v>
      </c>
      <c r="F26" s="5">
        <v>2.8</v>
      </c>
      <c r="G26" s="18">
        <f t="shared" ref="G26:G32" si="11">E26*F26</f>
        <v>7.1399999999999988</v>
      </c>
      <c r="H26" s="5">
        <v>1</v>
      </c>
      <c r="I26" s="18">
        <f t="shared" ref="I26:I54" si="12">G26*H26</f>
        <v>7.1399999999999988</v>
      </c>
      <c r="J26" s="5">
        <f>D26</f>
        <v>1.7</v>
      </c>
      <c r="K26" s="5">
        <f t="shared" ref="K26:K54" si="13">J26*H26</f>
        <v>1.7</v>
      </c>
      <c r="L26" s="30" t="s">
        <v>117</v>
      </c>
    </row>
    <row r="27" spans="1:12" ht="22.5" customHeight="1" x14ac:dyDescent="0.15">
      <c r="A27" s="28"/>
      <c r="B27" s="54"/>
      <c r="C27" s="28" t="s">
        <v>110</v>
      </c>
      <c r="D27" s="28">
        <v>1.9</v>
      </c>
      <c r="E27" s="28">
        <f>D27*1.5</f>
        <v>2.8499999999999996</v>
      </c>
      <c r="F27" s="28">
        <v>2.8</v>
      </c>
      <c r="G27" s="18">
        <f t="shared" si="11"/>
        <v>7.9799999999999986</v>
      </c>
      <c r="H27" s="28">
        <v>1</v>
      </c>
      <c r="I27" s="18">
        <f t="shared" si="12"/>
        <v>7.9799999999999986</v>
      </c>
      <c r="J27" s="28">
        <f>D27</f>
        <v>1.9</v>
      </c>
      <c r="K27" s="28">
        <f t="shared" si="13"/>
        <v>1.9</v>
      </c>
      <c r="L27" s="30" t="s">
        <v>117</v>
      </c>
    </row>
    <row r="28" spans="1:12" ht="22.5" customHeight="1" x14ac:dyDescent="0.15">
      <c r="A28" s="28"/>
      <c r="B28" s="54"/>
      <c r="C28" s="28" t="s">
        <v>111</v>
      </c>
      <c r="D28" s="28">
        <v>2.1</v>
      </c>
      <c r="E28" s="28">
        <f>D28*1.5</f>
        <v>3.1500000000000004</v>
      </c>
      <c r="F28" s="28">
        <v>2.8</v>
      </c>
      <c r="G28" s="18">
        <f t="shared" si="11"/>
        <v>8.82</v>
      </c>
      <c r="H28" s="28">
        <v>1</v>
      </c>
      <c r="I28" s="18">
        <f t="shared" si="12"/>
        <v>8.82</v>
      </c>
      <c r="J28" s="28">
        <f>D28</f>
        <v>2.1</v>
      </c>
      <c r="K28" s="28">
        <f t="shared" si="13"/>
        <v>2.1</v>
      </c>
      <c r="L28" s="30" t="s">
        <v>117</v>
      </c>
    </row>
    <row r="29" spans="1:12" ht="22.5" customHeight="1" x14ac:dyDescent="0.15">
      <c r="A29" s="28"/>
      <c r="B29" s="54"/>
      <c r="C29" s="28" t="s">
        <v>112</v>
      </c>
      <c r="D29" s="28">
        <v>2</v>
      </c>
      <c r="E29" s="28">
        <f>D29*1.5</f>
        <v>3</v>
      </c>
      <c r="F29" s="28">
        <v>2.8</v>
      </c>
      <c r="G29" s="18">
        <f t="shared" si="11"/>
        <v>8.3999999999999986</v>
      </c>
      <c r="H29" s="28">
        <v>1</v>
      </c>
      <c r="I29" s="18">
        <f t="shared" si="12"/>
        <v>8.3999999999999986</v>
      </c>
      <c r="J29" s="28">
        <f>D29</f>
        <v>2</v>
      </c>
      <c r="K29" s="28">
        <f t="shared" si="13"/>
        <v>2</v>
      </c>
      <c r="L29" s="30" t="s">
        <v>117</v>
      </c>
    </row>
    <row r="30" spans="1:12" ht="22.5" customHeight="1" x14ac:dyDescent="0.15">
      <c r="A30" s="28"/>
      <c r="B30" s="54"/>
      <c r="C30" s="28" t="s">
        <v>113</v>
      </c>
      <c r="D30" s="28">
        <v>1.7</v>
      </c>
      <c r="E30" s="28">
        <f>D30*1.5</f>
        <v>2.5499999999999998</v>
      </c>
      <c r="F30" s="28">
        <v>2.8</v>
      </c>
      <c r="G30" s="18">
        <f t="shared" si="11"/>
        <v>7.1399999999999988</v>
      </c>
      <c r="H30" s="28">
        <v>1</v>
      </c>
      <c r="I30" s="18">
        <f t="shared" si="12"/>
        <v>7.1399999999999988</v>
      </c>
      <c r="J30" s="28">
        <f>D30</f>
        <v>1.7</v>
      </c>
      <c r="K30" s="28">
        <f t="shared" si="13"/>
        <v>1.7</v>
      </c>
      <c r="L30" s="30" t="s">
        <v>117</v>
      </c>
    </row>
    <row r="31" spans="1:12" ht="22.5" customHeight="1" x14ac:dyDescent="0.15">
      <c r="A31" s="27">
        <v>3</v>
      </c>
      <c r="B31" s="54"/>
      <c r="C31" s="28" t="s">
        <v>114</v>
      </c>
      <c r="D31" s="5">
        <v>3.5</v>
      </c>
      <c r="E31" s="28">
        <f t="shared" ref="E31:E54" si="14">D31*1.5</f>
        <v>5.25</v>
      </c>
      <c r="F31" s="5">
        <v>2.8</v>
      </c>
      <c r="G31" s="18">
        <f t="shared" si="11"/>
        <v>14.7</v>
      </c>
      <c r="H31" s="5">
        <v>3</v>
      </c>
      <c r="I31" s="18">
        <f t="shared" si="12"/>
        <v>44.099999999999994</v>
      </c>
      <c r="J31" s="5">
        <v>2.8</v>
      </c>
      <c r="K31" s="5">
        <f t="shared" si="13"/>
        <v>8.3999999999999986</v>
      </c>
      <c r="L31" s="30" t="s">
        <v>117</v>
      </c>
    </row>
    <row r="32" spans="1:12" ht="22.5" customHeight="1" x14ac:dyDescent="0.15">
      <c r="A32" s="27">
        <v>4</v>
      </c>
      <c r="B32" s="54"/>
      <c r="C32" s="54" t="s">
        <v>20</v>
      </c>
      <c r="D32" s="5">
        <v>9.1</v>
      </c>
      <c r="E32" s="28">
        <f t="shared" si="14"/>
        <v>13.649999999999999</v>
      </c>
      <c r="F32" s="5">
        <v>3.2</v>
      </c>
      <c r="G32" s="18">
        <f t="shared" si="11"/>
        <v>43.68</v>
      </c>
      <c r="H32" s="5">
        <v>2</v>
      </c>
      <c r="I32" s="18">
        <f t="shared" si="12"/>
        <v>87.36</v>
      </c>
      <c r="J32" s="5">
        <v>4.55</v>
      </c>
      <c r="K32" s="5">
        <f t="shared" si="13"/>
        <v>9.1</v>
      </c>
      <c r="L32" s="30" t="s">
        <v>117</v>
      </c>
    </row>
    <row r="33" spans="1:12" ht="22.5" customHeight="1" x14ac:dyDescent="0.15">
      <c r="A33" s="27">
        <v>5</v>
      </c>
      <c r="B33" s="54"/>
      <c r="C33" s="54"/>
      <c r="D33" s="5">
        <v>4.25</v>
      </c>
      <c r="E33" s="28">
        <f t="shared" si="14"/>
        <v>6.375</v>
      </c>
      <c r="F33" s="5">
        <v>3.2</v>
      </c>
      <c r="G33" s="18">
        <f t="shared" ref="G33:G34" si="15">E33*F33</f>
        <v>20.400000000000002</v>
      </c>
      <c r="H33" s="5">
        <v>5</v>
      </c>
      <c r="I33" s="18">
        <f t="shared" si="12"/>
        <v>102.00000000000001</v>
      </c>
      <c r="J33" s="5">
        <v>8.5</v>
      </c>
      <c r="K33" s="5">
        <f t="shared" si="13"/>
        <v>42.5</v>
      </c>
      <c r="L33" s="30" t="s">
        <v>117</v>
      </c>
    </row>
    <row r="34" spans="1:12" ht="22.5" customHeight="1" x14ac:dyDescent="0.15">
      <c r="A34" s="27">
        <v>6</v>
      </c>
      <c r="B34" s="54"/>
      <c r="C34" s="54"/>
      <c r="D34" s="5">
        <v>8.8000000000000007</v>
      </c>
      <c r="E34" s="28">
        <f t="shared" si="14"/>
        <v>13.200000000000001</v>
      </c>
      <c r="F34" s="5">
        <v>3.2</v>
      </c>
      <c r="G34" s="18">
        <f t="shared" si="15"/>
        <v>42.240000000000009</v>
      </c>
      <c r="H34" s="5">
        <v>2</v>
      </c>
      <c r="I34" s="18">
        <f t="shared" si="12"/>
        <v>84.480000000000018</v>
      </c>
      <c r="J34" s="5">
        <v>2.0299999999999998</v>
      </c>
      <c r="K34" s="5">
        <f t="shared" si="13"/>
        <v>4.0599999999999996</v>
      </c>
      <c r="L34" s="30" t="s">
        <v>117</v>
      </c>
    </row>
    <row r="35" spans="1:12" ht="22.5" customHeight="1" x14ac:dyDescent="0.15">
      <c r="A35" s="27">
        <v>11</v>
      </c>
      <c r="B35" s="54" t="s">
        <v>13</v>
      </c>
      <c r="C35" s="5" t="s">
        <v>26</v>
      </c>
      <c r="D35" s="5">
        <v>3.5</v>
      </c>
      <c r="E35" s="28">
        <f t="shared" si="14"/>
        <v>5.25</v>
      </c>
      <c r="F35" s="5">
        <v>2.8</v>
      </c>
      <c r="G35" s="18">
        <f t="shared" ref="G35:G54" si="16">E35*F35</f>
        <v>14.7</v>
      </c>
      <c r="H35" s="5">
        <v>1</v>
      </c>
      <c r="I35" s="18">
        <f t="shared" si="12"/>
        <v>14.7</v>
      </c>
      <c r="J35" s="5">
        <v>2.85</v>
      </c>
      <c r="K35" s="5">
        <f t="shared" si="13"/>
        <v>2.85</v>
      </c>
      <c r="L35" s="30" t="s">
        <v>117</v>
      </c>
    </row>
    <row r="36" spans="1:12" ht="22.5" customHeight="1" x14ac:dyDescent="0.15">
      <c r="A36" s="27">
        <v>12</v>
      </c>
      <c r="B36" s="54"/>
      <c r="C36" s="54" t="s">
        <v>27</v>
      </c>
      <c r="D36" s="5">
        <v>2</v>
      </c>
      <c r="E36" s="28">
        <f t="shared" si="14"/>
        <v>3</v>
      </c>
      <c r="F36" s="5">
        <v>2.8</v>
      </c>
      <c r="G36" s="18">
        <f t="shared" si="16"/>
        <v>8.3999999999999986</v>
      </c>
      <c r="H36" s="5">
        <v>2</v>
      </c>
      <c r="I36" s="18">
        <f t="shared" si="12"/>
        <v>16.799999999999997</v>
      </c>
      <c r="J36" s="5">
        <v>2.1</v>
      </c>
      <c r="K36" s="5">
        <f t="shared" si="13"/>
        <v>4.2</v>
      </c>
      <c r="L36" s="30" t="s">
        <v>117</v>
      </c>
    </row>
    <row r="37" spans="1:12" ht="22.5" customHeight="1" x14ac:dyDescent="0.15">
      <c r="A37" s="27">
        <v>13</v>
      </c>
      <c r="B37" s="54"/>
      <c r="C37" s="54"/>
      <c r="D37" s="5">
        <v>2.1</v>
      </c>
      <c r="E37" s="28">
        <f t="shared" si="14"/>
        <v>3.1500000000000004</v>
      </c>
      <c r="F37" s="5">
        <v>2.8</v>
      </c>
      <c r="G37" s="18">
        <f t="shared" si="16"/>
        <v>8.82</v>
      </c>
      <c r="H37" s="5">
        <v>1</v>
      </c>
      <c r="I37" s="18">
        <f t="shared" si="12"/>
        <v>8.82</v>
      </c>
      <c r="J37" s="5">
        <v>1.65</v>
      </c>
      <c r="K37" s="5">
        <f t="shared" si="13"/>
        <v>1.65</v>
      </c>
      <c r="L37" s="30" t="s">
        <v>117</v>
      </c>
    </row>
    <row r="38" spans="1:12" ht="22.5" customHeight="1" x14ac:dyDescent="0.15">
      <c r="A38" s="28">
        <v>14</v>
      </c>
      <c r="B38" s="54"/>
      <c r="C38" s="54"/>
      <c r="D38" s="28">
        <v>1.1000000000000001</v>
      </c>
      <c r="E38" s="28">
        <f t="shared" si="14"/>
        <v>1.6500000000000001</v>
      </c>
      <c r="F38" s="28">
        <v>2.8</v>
      </c>
      <c r="G38" s="18">
        <f t="shared" ref="G38" si="17">E38*F38</f>
        <v>4.62</v>
      </c>
      <c r="H38" s="28">
        <v>2</v>
      </c>
      <c r="I38" s="18">
        <f t="shared" si="12"/>
        <v>9.24</v>
      </c>
      <c r="J38" s="28">
        <v>1.1000000000000001</v>
      </c>
      <c r="K38" s="28">
        <f t="shared" si="13"/>
        <v>2.2000000000000002</v>
      </c>
      <c r="L38" s="30" t="s">
        <v>117</v>
      </c>
    </row>
    <row r="39" spans="1:12" ht="22.5" customHeight="1" x14ac:dyDescent="0.15">
      <c r="A39" s="27">
        <v>14</v>
      </c>
      <c r="B39" s="54"/>
      <c r="C39" s="54"/>
      <c r="D39" s="5">
        <v>1.65</v>
      </c>
      <c r="E39" s="28">
        <f t="shared" si="14"/>
        <v>2.4749999999999996</v>
      </c>
      <c r="F39" s="5">
        <v>2.8</v>
      </c>
      <c r="G39" s="18">
        <f t="shared" si="16"/>
        <v>6.9299999999999988</v>
      </c>
      <c r="H39" s="5">
        <v>2</v>
      </c>
      <c r="I39" s="18">
        <f t="shared" si="12"/>
        <v>13.859999999999998</v>
      </c>
      <c r="J39" s="5">
        <v>1.1000000000000001</v>
      </c>
      <c r="K39" s="5">
        <f t="shared" si="13"/>
        <v>2.2000000000000002</v>
      </c>
      <c r="L39" s="30" t="s">
        <v>117</v>
      </c>
    </row>
    <row r="40" spans="1:12" ht="22.5" customHeight="1" x14ac:dyDescent="0.15">
      <c r="A40" s="27">
        <v>15</v>
      </c>
      <c r="B40" s="54"/>
      <c r="C40" s="54" t="s">
        <v>29</v>
      </c>
      <c r="D40" s="5">
        <v>1.7</v>
      </c>
      <c r="E40" s="28">
        <f t="shared" si="14"/>
        <v>2.5499999999999998</v>
      </c>
      <c r="F40" s="5">
        <v>2.8</v>
      </c>
      <c r="G40" s="18">
        <f t="shared" si="16"/>
        <v>7.1399999999999988</v>
      </c>
      <c r="H40" s="5">
        <v>4</v>
      </c>
      <c r="I40" s="18">
        <f t="shared" si="12"/>
        <v>28.559999999999995</v>
      </c>
      <c r="J40" s="5">
        <v>1.7</v>
      </c>
      <c r="K40" s="5">
        <f t="shared" si="13"/>
        <v>6.8</v>
      </c>
      <c r="L40" s="30" t="s">
        <v>117</v>
      </c>
    </row>
    <row r="41" spans="1:12" ht="22.5" customHeight="1" x14ac:dyDescent="0.15">
      <c r="A41" s="27">
        <v>16</v>
      </c>
      <c r="B41" s="54"/>
      <c r="C41" s="54"/>
      <c r="D41" s="5">
        <v>1.7</v>
      </c>
      <c r="E41" s="42">
        <f t="shared" si="14"/>
        <v>2.5499999999999998</v>
      </c>
      <c r="F41" s="42">
        <v>2.8</v>
      </c>
      <c r="G41" s="43">
        <f t="shared" si="16"/>
        <v>7.1399999999999988</v>
      </c>
      <c r="H41" s="5">
        <v>1</v>
      </c>
      <c r="I41" s="18">
        <f t="shared" si="12"/>
        <v>7.1399999999999988</v>
      </c>
      <c r="J41" s="5">
        <v>1.7</v>
      </c>
      <c r="K41" s="5">
        <f t="shared" si="13"/>
        <v>1.7</v>
      </c>
      <c r="L41" s="30" t="s">
        <v>117</v>
      </c>
    </row>
    <row r="42" spans="1:12" ht="22.5" customHeight="1" x14ac:dyDescent="0.15">
      <c r="A42" s="27">
        <v>17</v>
      </c>
      <c r="B42" s="54"/>
      <c r="C42" s="5" t="s">
        <v>32</v>
      </c>
      <c r="D42" s="5">
        <v>4.7</v>
      </c>
      <c r="E42" s="42">
        <f t="shared" si="14"/>
        <v>7.0500000000000007</v>
      </c>
      <c r="F42" s="42">
        <v>2.8</v>
      </c>
      <c r="G42" s="43">
        <f t="shared" si="16"/>
        <v>19.740000000000002</v>
      </c>
      <c r="H42" s="5">
        <v>1</v>
      </c>
      <c r="I42" s="18">
        <f t="shared" si="12"/>
        <v>19.740000000000002</v>
      </c>
      <c r="J42" s="5">
        <v>4.7</v>
      </c>
      <c r="K42" s="5">
        <f t="shared" si="13"/>
        <v>4.7</v>
      </c>
      <c r="L42" s="30" t="s">
        <v>117</v>
      </c>
    </row>
    <row r="43" spans="1:12" ht="22.5" customHeight="1" x14ac:dyDescent="0.15">
      <c r="A43" s="27">
        <v>18</v>
      </c>
      <c r="B43" s="54"/>
      <c r="C43" s="54" t="s">
        <v>34</v>
      </c>
      <c r="D43" s="5">
        <v>3.27</v>
      </c>
      <c r="E43" s="42">
        <f t="shared" si="14"/>
        <v>4.9050000000000002</v>
      </c>
      <c r="F43" s="42">
        <v>3.55</v>
      </c>
      <c r="G43" s="43">
        <f t="shared" si="16"/>
        <v>17.412749999999999</v>
      </c>
      <c r="H43" s="5">
        <v>2</v>
      </c>
      <c r="I43" s="18">
        <f t="shared" si="12"/>
        <v>34.825499999999998</v>
      </c>
      <c r="J43" s="5">
        <f t="shared" ref="J43:J54" si="18">D43</f>
        <v>3.27</v>
      </c>
      <c r="K43" s="5">
        <f t="shared" si="13"/>
        <v>6.54</v>
      </c>
      <c r="L43" s="30" t="s">
        <v>117</v>
      </c>
    </row>
    <row r="44" spans="1:12" ht="23.25" customHeight="1" x14ac:dyDescent="0.15">
      <c r="A44" s="27">
        <v>19</v>
      </c>
      <c r="B44" s="54"/>
      <c r="C44" s="54"/>
      <c r="D44" s="5"/>
      <c r="E44" s="42">
        <f t="shared" si="14"/>
        <v>0</v>
      </c>
      <c r="F44" s="42">
        <v>4.1500000000000004</v>
      </c>
      <c r="G44" s="43">
        <f t="shared" si="16"/>
        <v>0</v>
      </c>
      <c r="H44" s="5">
        <v>2</v>
      </c>
      <c r="I44" s="18">
        <f t="shared" si="12"/>
        <v>0</v>
      </c>
      <c r="J44" s="5">
        <f t="shared" si="18"/>
        <v>0</v>
      </c>
      <c r="K44" s="5">
        <f t="shared" si="13"/>
        <v>0</v>
      </c>
      <c r="L44" s="30" t="s">
        <v>117</v>
      </c>
    </row>
    <row r="45" spans="1:12" ht="23.25" customHeight="1" x14ac:dyDescent="0.15">
      <c r="A45" s="27">
        <v>20</v>
      </c>
      <c r="B45" s="54"/>
      <c r="C45" s="5" t="s">
        <v>35</v>
      </c>
      <c r="D45" s="5">
        <v>5.3</v>
      </c>
      <c r="E45" s="42">
        <f t="shared" si="14"/>
        <v>7.9499999999999993</v>
      </c>
      <c r="F45" s="42">
        <v>2.8</v>
      </c>
      <c r="G45" s="43">
        <f t="shared" si="16"/>
        <v>22.259999999999998</v>
      </c>
      <c r="H45" s="5">
        <v>1</v>
      </c>
      <c r="I45" s="18">
        <f t="shared" si="12"/>
        <v>22.259999999999998</v>
      </c>
      <c r="J45" s="5">
        <f t="shared" si="18"/>
        <v>5.3</v>
      </c>
      <c r="K45" s="5">
        <f t="shared" si="13"/>
        <v>5.3</v>
      </c>
      <c r="L45" s="30" t="s">
        <v>117</v>
      </c>
    </row>
    <row r="46" spans="1:12" ht="27" customHeight="1" x14ac:dyDescent="0.15">
      <c r="A46" s="27">
        <v>21</v>
      </c>
      <c r="B46" s="54"/>
      <c r="C46" s="19" t="s">
        <v>36</v>
      </c>
      <c r="D46" s="5">
        <v>1.76</v>
      </c>
      <c r="E46" s="42">
        <f t="shared" si="14"/>
        <v>2.64</v>
      </c>
      <c r="F46" s="42">
        <v>4.55</v>
      </c>
      <c r="G46" s="43">
        <f t="shared" si="16"/>
        <v>12.012</v>
      </c>
      <c r="H46" s="5">
        <v>1</v>
      </c>
      <c r="I46" s="18">
        <f t="shared" si="12"/>
        <v>12.012</v>
      </c>
      <c r="J46" s="5">
        <f t="shared" si="18"/>
        <v>1.76</v>
      </c>
      <c r="K46" s="5">
        <f t="shared" si="13"/>
        <v>1.76</v>
      </c>
      <c r="L46" s="30" t="s">
        <v>117</v>
      </c>
    </row>
    <row r="47" spans="1:12" ht="23.25" customHeight="1" x14ac:dyDescent="0.15">
      <c r="A47" s="27">
        <v>23</v>
      </c>
      <c r="B47" s="54" t="s">
        <v>14</v>
      </c>
      <c r="C47" s="54" t="s">
        <v>72</v>
      </c>
      <c r="D47" s="5">
        <v>2.5</v>
      </c>
      <c r="E47" s="42">
        <f t="shared" si="14"/>
        <v>3.75</v>
      </c>
      <c r="F47" s="42">
        <v>2.8</v>
      </c>
      <c r="G47" s="43">
        <f t="shared" si="16"/>
        <v>10.5</v>
      </c>
      <c r="H47" s="5">
        <v>1</v>
      </c>
      <c r="I47" s="18">
        <f t="shared" si="12"/>
        <v>10.5</v>
      </c>
      <c r="J47" s="5">
        <f t="shared" si="18"/>
        <v>2.5</v>
      </c>
      <c r="K47" s="5">
        <f t="shared" si="13"/>
        <v>2.5</v>
      </c>
      <c r="L47" s="30" t="s">
        <v>117</v>
      </c>
    </row>
    <row r="48" spans="1:12" ht="23.25" customHeight="1" x14ac:dyDescent="0.15">
      <c r="A48" s="27">
        <v>24</v>
      </c>
      <c r="B48" s="54"/>
      <c r="C48" s="54"/>
      <c r="D48" s="5">
        <v>1.81</v>
      </c>
      <c r="E48" s="28">
        <f t="shared" si="14"/>
        <v>2.7149999999999999</v>
      </c>
      <c r="F48" s="5">
        <v>2.8</v>
      </c>
      <c r="G48" s="18">
        <f t="shared" si="16"/>
        <v>7.6019999999999994</v>
      </c>
      <c r="H48" s="5">
        <v>1</v>
      </c>
      <c r="I48" s="18">
        <f t="shared" si="12"/>
        <v>7.6019999999999994</v>
      </c>
      <c r="J48" s="5">
        <f t="shared" si="18"/>
        <v>1.81</v>
      </c>
      <c r="K48" s="5">
        <f t="shared" si="13"/>
        <v>1.81</v>
      </c>
      <c r="L48" s="30" t="s">
        <v>117</v>
      </c>
    </row>
    <row r="49" spans="1:12" ht="23.25" customHeight="1" x14ac:dyDescent="0.15">
      <c r="A49" s="27">
        <v>25</v>
      </c>
      <c r="B49" s="54"/>
      <c r="C49" s="6" t="s">
        <v>38</v>
      </c>
      <c r="D49" s="5">
        <v>1.66</v>
      </c>
      <c r="E49" s="28">
        <f t="shared" si="14"/>
        <v>2.4899999999999998</v>
      </c>
      <c r="F49" s="5">
        <v>2.8</v>
      </c>
      <c r="G49" s="18">
        <f t="shared" si="16"/>
        <v>6.9719999999999986</v>
      </c>
      <c r="H49" s="5">
        <v>2</v>
      </c>
      <c r="I49" s="18">
        <f t="shared" si="12"/>
        <v>13.943999999999997</v>
      </c>
      <c r="J49" s="5">
        <f t="shared" si="18"/>
        <v>1.66</v>
      </c>
      <c r="K49" s="5">
        <f t="shared" si="13"/>
        <v>3.32</v>
      </c>
      <c r="L49" s="30" t="s">
        <v>117</v>
      </c>
    </row>
    <row r="50" spans="1:12" ht="23.25" customHeight="1" x14ac:dyDescent="0.15">
      <c r="A50" s="27">
        <v>26</v>
      </c>
      <c r="B50" s="54"/>
      <c r="C50" s="28" t="s">
        <v>39</v>
      </c>
      <c r="D50" s="5">
        <v>1.66</v>
      </c>
      <c r="E50" s="28">
        <f t="shared" si="14"/>
        <v>2.4899999999999998</v>
      </c>
      <c r="F50" s="5">
        <v>2.8</v>
      </c>
      <c r="G50" s="18">
        <f t="shared" si="16"/>
        <v>6.9719999999999986</v>
      </c>
      <c r="H50" s="5">
        <v>2</v>
      </c>
      <c r="I50" s="18">
        <f t="shared" si="12"/>
        <v>13.943999999999997</v>
      </c>
      <c r="J50" s="5">
        <f t="shared" si="18"/>
        <v>1.66</v>
      </c>
      <c r="K50" s="5">
        <f t="shared" si="13"/>
        <v>3.32</v>
      </c>
      <c r="L50" s="30" t="s">
        <v>117</v>
      </c>
    </row>
    <row r="51" spans="1:12" ht="23.25" customHeight="1" x14ac:dyDescent="0.15">
      <c r="A51" s="27">
        <v>28</v>
      </c>
      <c r="B51" s="54"/>
      <c r="C51" s="58" t="s">
        <v>42</v>
      </c>
      <c r="D51" s="5">
        <v>1.6</v>
      </c>
      <c r="E51" s="28">
        <f t="shared" si="14"/>
        <v>2.4000000000000004</v>
      </c>
      <c r="F51" s="5">
        <v>2.8</v>
      </c>
      <c r="G51" s="18">
        <f t="shared" si="16"/>
        <v>6.7200000000000006</v>
      </c>
      <c r="H51" s="5">
        <v>1</v>
      </c>
      <c r="I51" s="18">
        <f t="shared" si="12"/>
        <v>6.7200000000000006</v>
      </c>
      <c r="J51" s="5">
        <f t="shared" si="18"/>
        <v>1.6</v>
      </c>
      <c r="K51" s="5">
        <f t="shared" si="13"/>
        <v>1.6</v>
      </c>
      <c r="L51" s="30" t="s">
        <v>117</v>
      </c>
    </row>
    <row r="52" spans="1:12" ht="23.25" customHeight="1" x14ac:dyDescent="0.15">
      <c r="A52" s="27">
        <v>29</v>
      </c>
      <c r="B52" s="54"/>
      <c r="C52" s="58"/>
      <c r="D52" s="5">
        <v>3.8</v>
      </c>
      <c r="E52" s="28">
        <f t="shared" si="14"/>
        <v>5.6999999999999993</v>
      </c>
      <c r="F52" s="5">
        <v>2.8</v>
      </c>
      <c r="G52" s="18">
        <f t="shared" si="16"/>
        <v>15.959999999999997</v>
      </c>
      <c r="H52" s="5">
        <v>1</v>
      </c>
      <c r="I52" s="18">
        <f t="shared" si="12"/>
        <v>15.959999999999997</v>
      </c>
      <c r="J52" s="5">
        <f t="shared" si="18"/>
        <v>3.8</v>
      </c>
      <c r="K52" s="5">
        <f t="shared" si="13"/>
        <v>3.8</v>
      </c>
      <c r="L52" s="30" t="s">
        <v>117</v>
      </c>
    </row>
    <row r="53" spans="1:12" ht="23.25" customHeight="1" x14ac:dyDescent="0.15">
      <c r="A53" s="27">
        <v>30</v>
      </c>
      <c r="B53" s="54"/>
      <c r="C53" s="58"/>
      <c r="D53" s="5">
        <v>1.8</v>
      </c>
      <c r="E53" s="28">
        <f t="shared" si="14"/>
        <v>2.7</v>
      </c>
      <c r="F53" s="5">
        <v>2.8</v>
      </c>
      <c r="G53" s="18">
        <f t="shared" si="16"/>
        <v>7.56</v>
      </c>
      <c r="H53" s="5">
        <v>1</v>
      </c>
      <c r="I53" s="18">
        <f t="shared" si="12"/>
        <v>7.56</v>
      </c>
      <c r="J53" s="5">
        <f t="shared" si="18"/>
        <v>1.8</v>
      </c>
      <c r="K53" s="5">
        <f t="shared" si="13"/>
        <v>1.8</v>
      </c>
      <c r="L53" s="30" t="s">
        <v>117</v>
      </c>
    </row>
    <row r="54" spans="1:12" ht="23.25" customHeight="1" x14ac:dyDescent="0.15">
      <c r="A54" s="27">
        <v>31</v>
      </c>
      <c r="B54" s="54"/>
      <c r="C54" s="29" t="s">
        <v>45</v>
      </c>
      <c r="D54" s="5">
        <v>3.6</v>
      </c>
      <c r="E54" s="28">
        <f t="shared" si="14"/>
        <v>5.4</v>
      </c>
      <c r="F54" s="5">
        <v>2.8</v>
      </c>
      <c r="G54" s="18">
        <f t="shared" si="16"/>
        <v>15.12</v>
      </c>
      <c r="H54" s="5">
        <v>2</v>
      </c>
      <c r="I54" s="18">
        <f t="shared" si="12"/>
        <v>30.24</v>
      </c>
      <c r="J54" s="5">
        <f t="shared" si="18"/>
        <v>3.6</v>
      </c>
      <c r="K54" s="5">
        <f t="shared" si="13"/>
        <v>7.2</v>
      </c>
      <c r="L54" s="30" t="s">
        <v>117</v>
      </c>
    </row>
    <row r="55" spans="1:12" ht="23.25" customHeight="1" x14ac:dyDescent="0.15">
      <c r="A55" s="27">
        <v>37</v>
      </c>
      <c r="B55" s="5" t="s">
        <v>10</v>
      </c>
      <c r="C55" s="5"/>
      <c r="D55" s="5"/>
      <c r="E55" s="5"/>
      <c r="F55" s="5"/>
      <c r="G55" s="5"/>
      <c r="H55" s="5"/>
      <c r="I55" s="18">
        <f>SUM(I26:I54)</f>
        <v>651.84749999999997</v>
      </c>
      <c r="J55" s="18"/>
      <c r="K55" s="18">
        <f>SUM(K26:K54)</f>
        <v>138.71</v>
      </c>
      <c r="L55" s="5"/>
    </row>
    <row r="56" spans="1:12" ht="23.25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3.25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ht="23.25" customHeight="1" x14ac:dyDescent="0.15">
      <c r="A58" s="7"/>
      <c r="B58" s="7"/>
      <c r="C58" s="7"/>
      <c r="D58" s="7"/>
      <c r="E58" s="7"/>
      <c r="F58" s="7"/>
      <c r="G58" s="7"/>
      <c r="H58" s="7"/>
      <c r="I58" s="26">
        <f>I9+I55</f>
        <v>2704.8074999999994</v>
      </c>
      <c r="J58" s="7"/>
      <c r="K58" s="26">
        <f>K9+K55</f>
        <v>627.51</v>
      </c>
      <c r="L58" s="7"/>
    </row>
    <row r="59" spans="1:12" ht="23.25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ht="23.25" customHeight="1" x14ac:dyDescent="0.1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ht="23.25" customHeight="1" x14ac:dyDescent="0.1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23.25" customHeight="1" x14ac:dyDescent="0.1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ht="23.25" customHeight="1" x14ac:dyDescent="0.1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3.25" customHeight="1" x14ac:dyDescent="0.1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ht="23.25" customHeight="1" x14ac:dyDescent="0.1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23.25" customHeight="1" x14ac:dyDescent="0.1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ht="23.25" customHeight="1" x14ac:dyDescent="0.1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23.25" customHeight="1" x14ac:dyDescent="0.1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23.25" customHeight="1" x14ac:dyDescent="0.1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23.25" customHeight="1" x14ac:dyDescent="0.1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23.25" customHeight="1" x14ac:dyDescent="0.15"/>
  </sheetData>
  <mergeCells count="24">
    <mergeCell ref="J24:K24"/>
    <mergeCell ref="C51:C53"/>
    <mergeCell ref="B47:B54"/>
    <mergeCell ref="C43:C44"/>
    <mergeCell ref="B35:B46"/>
    <mergeCell ref="C36:C39"/>
    <mergeCell ref="C40:C41"/>
    <mergeCell ref="C47:C48"/>
    <mergeCell ref="L24:L25"/>
    <mergeCell ref="A1:L1"/>
    <mergeCell ref="A11:L11"/>
    <mergeCell ref="C32:C34"/>
    <mergeCell ref="B26:B34"/>
    <mergeCell ref="A12:A13"/>
    <mergeCell ref="B12:B13"/>
    <mergeCell ref="C12:C13"/>
    <mergeCell ref="L12:L13"/>
    <mergeCell ref="D12:I12"/>
    <mergeCell ref="J12:K12"/>
    <mergeCell ref="A23:L23"/>
    <mergeCell ref="A24:A25"/>
    <mergeCell ref="B24:B25"/>
    <mergeCell ref="C24:C25"/>
    <mergeCell ref="D24:I24"/>
  </mergeCells>
  <phoneticPr fontId="1" type="noConversion"/>
  <pageMargins left="0.7" right="0.7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M6" sqref="M6"/>
    </sheetView>
  </sheetViews>
  <sheetFormatPr defaultRowHeight="13.5" x14ac:dyDescent="0.2"/>
  <cols>
    <col min="1" max="1" width="9.125" style="35" bestFit="1" customWidth="1"/>
    <col min="2" max="2" width="12.5" style="35" customWidth="1"/>
    <col min="3" max="3" width="14.625" style="35" customWidth="1"/>
    <col min="4" max="4" width="9" style="35"/>
    <col min="5" max="6" width="9.125" style="37" bestFit="1" customWidth="1"/>
    <col min="7" max="7" width="10.125" style="37" customWidth="1"/>
    <col min="8" max="10" width="9.125" style="37" bestFit="1" customWidth="1"/>
    <col min="11" max="11" width="9.125" style="38" bestFit="1" customWidth="1"/>
    <col min="12" max="12" width="9.625" style="37" bestFit="1" customWidth="1"/>
    <col min="13" max="13" width="22.75" style="35" customWidth="1"/>
    <col min="14" max="16384" width="9" style="35"/>
  </cols>
  <sheetData>
    <row r="1" spans="1:13" s="32" customFormat="1" ht="36" customHeight="1" x14ac:dyDescent="0.2">
      <c r="A1" s="59" t="s">
        <v>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s="39" customFormat="1" ht="40.5" x14ac:dyDescent="0.2">
      <c r="A2" s="25" t="s">
        <v>0</v>
      </c>
      <c r="B2" s="25" t="s">
        <v>1</v>
      </c>
      <c r="C2" s="25" t="s">
        <v>2</v>
      </c>
      <c r="D2" s="25" t="s">
        <v>118</v>
      </c>
      <c r="E2" s="14" t="s">
        <v>119</v>
      </c>
      <c r="F2" s="14" t="s">
        <v>120</v>
      </c>
      <c r="G2" s="14" t="s">
        <v>121</v>
      </c>
      <c r="H2" s="14" t="s">
        <v>122</v>
      </c>
      <c r="I2" s="14" t="s">
        <v>123</v>
      </c>
      <c r="J2" s="14" t="s">
        <v>124</v>
      </c>
      <c r="K2" s="13" t="s">
        <v>8</v>
      </c>
      <c r="L2" s="14" t="s">
        <v>12</v>
      </c>
      <c r="M2" s="25" t="s">
        <v>9</v>
      </c>
    </row>
    <row r="3" spans="1:13" ht="27.75" customHeight="1" x14ac:dyDescent="0.2">
      <c r="A3" s="31">
        <v>1</v>
      </c>
      <c r="B3" s="31" t="s">
        <v>3</v>
      </c>
      <c r="C3" s="31" t="s">
        <v>4</v>
      </c>
      <c r="D3" s="31" t="s">
        <v>5</v>
      </c>
      <c r="E3" s="33">
        <v>1.8</v>
      </c>
      <c r="F3" s="33">
        <v>2.7</v>
      </c>
      <c r="G3" s="33">
        <f>E3*F3</f>
        <v>4.8600000000000003</v>
      </c>
      <c r="H3" s="33">
        <v>0.9</v>
      </c>
      <c r="I3" s="33">
        <v>2.2000000000000002</v>
      </c>
      <c r="J3" s="33">
        <f>H3*I3</f>
        <v>1.9800000000000002</v>
      </c>
      <c r="K3" s="34">
        <v>13</v>
      </c>
      <c r="L3" s="33">
        <f t="shared" ref="L3:L11" si="0">J3*K3</f>
        <v>25.740000000000002</v>
      </c>
      <c r="M3" s="31"/>
    </row>
    <row r="4" spans="1:13" ht="27.75" customHeight="1" x14ac:dyDescent="0.2">
      <c r="A4" s="31">
        <v>2</v>
      </c>
      <c r="B4" s="31" t="s">
        <v>13</v>
      </c>
      <c r="C4" s="31" t="s">
        <v>4</v>
      </c>
      <c r="D4" s="31" t="s">
        <v>5</v>
      </c>
      <c r="E4" s="33">
        <v>1.8</v>
      </c>
      <c r="F4" s="33">
        <v>2.7</v>
      </c>
      <c r="G4" s="33">
        <f t="shared" ref="G4:G11" si="1">E4*F4</f>
        <v>4.8600000000000003</v>
      </c>
      <c r="H4" s="33">
        <v>0.9</v>
      </c>
      <c r="I4" s="33">
        <v>2.2000000000000002</v>
      </c>
      <c r="J4" s="33">
        <f t="shared" ref="J4:J11" si="2">H4*I4</f>
        <v>1.9800000000000002</v>
      </c>
      <c r="K4" s="34">
        <v>17</v>
      </c>
      <c r="L4" s="33">
        <f t="shared" si="0"/>
        <v>33.660000000000004</v>
      </c>
      <c r="M4" s="31"/>
    </row>
    <row r="5" spans="1:13" ht="27.75" customHeight="1" x14ac:dyDescent="0.2">
      <c r="A5" s="31">
        <v>3</v>
      </c>
      <c r="B5" s="31" t="s">
        <v>14</v>
      </c>
      <c r="C5" s="31" t="s">
        <v>4</v>
      </c>
      <c r="D5" s="31" t="s">
        <v>5</v>
      </c>
      <c r="E5" s="33">
        <v>1.8</v>
      </c>
      <c r="F5" s="33">
        <v>2.7</v>
      </c>
      <c r="G5" s="33">
        <f t="shared" si="1"/>
        <v>4.8600000000000003</v>
      </c>
      <c r="H5" s="33">
        <v>0.9</v>
      </c>
      <c r="I5" s="33">
        <v>2.2000000000000002</v>
      </c>
      <c r="J5" s="33">
        <f t="shared" si="2"/>
        <v>1.9800000000000002</v>
      </c>
      <c r="K5" s="34">
        <v>17</v>
      </c>
      <c r="L5" s="33">
        <f t="shared" si="0"/>
        <v>33.660000000000004</v>
      </c>
      <c r="M5" s="31"/>
    </row>
    <row r="6" spans="1:13" ht="27.75" customHeight="1" x14ac:dyDescent="0.2">
      <c r="A6" s="31">
        <v>4</v>
      </c>
      <c r="B6" s="31" t="s">
        <v>15</v>
      </c>
      <c r="C6" s="31" t="s">
        <v>4</v>
      </c>
      <c r="D6" s="31" t="s">
        <v>5</v>
      </c>
      <c r="E6" s="33">
        <v>1.8</v>
      </c>
      <c r="F6" s="33">
        <v>2.7</v>
      </c>
      <c r="G6" s="33">
        <f t="shared" si="1"/>
        <v>4.8600000000000003</v>
      </c>
      <c r="H6" s="33">
        <v>0.9</v>
      </c>
      <c r="I6" s="33">
        <v>2.2000000000000002</v>
      </c>
      <c r="J6" s="33">
        <f t="shared" si="2"/>
        <v>1.9800000000000002</v>
      </c>
      <c r="K6" s="34">
        <f>17*6</f>
        <v>102</v>
      </c>
      <c r="L6" s="33">
        <f t="shared" si="0"/>
        <v>201.96</v>
      </c>
      <c r="M6" s="31"/>
    </row>
    <row r="7" spans="1:13" ht="27.75" customHeight="1" x14ac:dyDescent="0.2">
      <c r="A7" s="31">
        <v>5</v>
      </c>
      <c r="B7" s="31" t="s">
        <v>16</v>
      </c>
      <c r="C7" s="31" t="s">
        <v>4</v>
      </c>
      <c r="D7" s="31" t="s">
        <v>5</v>
      </c>
      <c r="E7" s="33">
        <v>1.8</v>
      </c>
      <c r="F7" s="33">
        <v>2.7</v>
      </c>
      <c r="G7" s="33">
        <f t="shared" si="1"/>
        <v>4.8600000000000003</v>
      </c>
      <c r="H7" s="33">
        <v>0.9</v>
      </c>
      <c r="I7" s="33">
        <v>2.2000000000000002</v>
      </c>
      <c r="J7" s="33">
        <f t="shared" si="2"/>
        <v>1.9800000000000002</v>
      </c>
      <c r="K7" s="34">
        <v>17</v>
      </c>
      <c r="L7" s="33">
        <f t="shared" si="0"/>
        <v>33.660000000000004</v>
      </c>
      <c r="M7" s="31"/>
    </row>
    <row r="8" spans="1:13" ht="27.75" customHeight="1" x14ac:dyDescent="0.2">
      <c r="A8" s="31">
        <v>6</v>
      </c>
      <c r="B8" s="31" t="s">
        <v>60</v>
      </c>
      <c r="C8" s="31" t="s">
        <v>4</v>
      </c>
      <c r="D8" s="31" t="s">
        <v>75</v>
      </c>
      <c r="E8" s="33">
        <v>0.6</v>
      </c>
      <c r="F8" s="33">
        <v>2</v>
      </c>
      <c r="G8" s="33">
        <f t="shared" si="1"/>
        <v>1.2</v>
      </c>
      <c r="H8" s="33">
        <v>0.6</v>
      </c>
      <c r="I8" s="33">
        <v>1.5</v>
      </c>
      <c r="J8" s="33">
        <f t="shared" si="2"/>
        <v>0.89999999999999991</v>
      </c>
      <c r="K8" s="34">
        <v>9</v>
      </c>
      <c r="L8" s="33">
        <f t="shared" si="0"/>
        <v>8.1</v>
      </c>
      <c r="M8" s="31"/>
    </row>
    <row r="9" spans="1:13" ht="27.75" customHeight="1" x14ac:dyDescent="0.2">
      <c r="A9" s="31">
        <v>7</v>
      </c>
      <c r="B9" s="31" t="s">
        <v>60</v>
      </c>
      <c r="C9" s="31" t="s">
        <v>4</v>
      </c>
      <c r="D9" s="31" t="s">
        <v>76</v>
      </c>
      <c r="E9" s="33">
        <v>1.2</v>
      </c>
      <c r="F9" s="33">
        <v>2</v>
      </c>
      <c r="G9" s="33">
        <f t="shared" si="1"/>
        <v>2.4</v>
      </c>
      <c r="H9" s="33">
        <v>1.2</v>
      </c>
      <c r="I9" s="33">
        <v>1.5</v>
      </c>
      <c r="J9" s="33">
        <f t="shared" si="2"/>
        <v>1.7999999999999998</v>
      </c>
      <c r="K9" s="34">
        <v>40</v>
      </c>
      <c r="L9" s="33">
        <f t="shared" si="0"/>
        <v>72</v>
      </c>
      <c r="M9" s="31"/>
    </row>
    <row r="10" spans="1:13" ht="27.75" customHeight="1" x14ac:dyDescent="0.2">
      <c r="A10" s="31">
        <v>8</v>
      </c>
      <c r="B10" s="31" t="s">
        <v>60</v>
      </c>
      <c r="C10" s="31" t="s">
        <v>4</v>
      </c>
      <c r="D10" s="31" t="s">
        <v>77</v>
      </c>
      <c r="E10" s="33">
        <v>2.6</v>
      </c>
      <c r="F10" s="33">
        <v>2.5</v>
      </c>
      <c r="G10" s="33">
        <f t="shared" si="1"/>
        <v>6.5</v>
      </c>
      <c r="H10" s="33">
        <v>2.6</v>
      </c>
      <c r="I10" s="33">
        <v>1.6</v>
      </c>
      <c r="J10" s="33">
        <f t="shared" si="2"/>
        <v>4.16</v>
      </c>
      <c r="K10" s="34">
        <v>18</v>
      </c>
      <c r="L10" s="33">
        <f t="shared" si="0"/>
        <v>74.88</v>
      </c>
      <c r="M10" s="31"/>
    </row>
    <row r="11" spans="1:13" ht="27.75" customHeight="1" x14ac:dyDescent="0.2">
      <c r="A11" s="31">
        <v>9</v>
      </c>
      <c r="B11" s="31" t="s">
        <v>60</v>
      </c>
      <c r="C11" s="31" t="s">
        <v>4</v>
      </c>
      <c r="D11" s="31" t="s">
        <v>61</v>
      </c>
      <c r="E11" s="33">
        <v>1.35</v>
      </c>
      <c r="F11" s="33">
        <v>2</v>
      </c>
      <c r="G11" s="33">
        <f t="shared" si="1"/>
        <v>2.7</v>
      </c>
      <c r="H11" s="33">
        <v>1.35</v>
      </c>
      <c r="I11" s="33">
        <v>1.4</v>
      </c>
      <c r="J11" s="33">
        <f t="shared" si="2"/>
        <v>1.89</v>
      </c>
      <c r="K11" s="34">
        <v>101</v>
      </c>
      <c r="L11" s="33">
        <f t="shared" si="0"/>
        <v>190.89</v>
      </c>
      <c r="M11" s="31"/>
    </row>
    <row r="12" spans="1:13" s="32" customFormat="1" ht="27.75" customHeight="1" x14ac:dyDescent="0.2">
      <c r="A12" s="25" t="s">
        <v>53</v>
      </c>
      <c r="B12" s="25" t="s">
        <v>54</v>
      </c>
      <c r="C12" s="25"/>
      <c r="D12" s="25"/>
      <c r="E12" s="12"/>
      <c r="F12" s="12"/>
      <c r="G12" s="12"/>
      <c r="H12" s="12"/>
      <c r="I12" s="12"/>
      <c r="J12" s="12"/>
      <c r="K12" s="13">
        <f>SUM(K3:K11)</f>
        <v>334</v>
      </c>
      <c r="L12" s="12">
        <f t="shared" ref="L12" si="3">SUM(L3:L11)</f>
        <v>674.55</v>
      </c>
      <c r="M12" s="31" t="s">
        <v>68</v>
      </c>
    </row>
    <row r="13" spans="1:13" s="32" customFormat="1" ht="27.75" customHeight="1" x14ac:dyDescent="0.2">
      <c r="A13" s="25"/>
      <c r="B13" s="25"/>
      <c r="C13" s="25" t="s">
        <v>55</v>
      </c>
      <c r="D13" s="25"/>
      <c r="E13" s="12"/>
      <c r="F13" s="12"/>
      <c r="G13" s="12"/>
      <c r="H13" s="12"/>
      <c r="I13" s="12"/>
      <c r="J13" s="12"/>
      <c r="K13" s="13">
        <f>SUM(K3:K7)</f>
        <v>166</v>
      </c>
      <c r="L13" s="12">
        <f>SUM(L3:L7)</f>
        <v>328.68</v>
      </c>
      <c r="M13" s="25"/>
    </row>
    <row r="14" spans="1:13" s="32" customFormat="1" ht="27.75" customHeight="1" x14ac:dyDescent="0.2">
      <c r="A14" s="25" t="s">
        <v>53</v>
      </c>
      <c r="B14" s="25"/>
      <c r="C14" s="25" t="s">
        <v>57</v>
      </c>
      <c r="D14" s="25"/>
      <c r="E14" s="12"/>
      <c r="F14" s="12"/>
      <c r="G14" s="12"/>
      <c r="H14" s="12"/>
      <c r="I14" s="12"/>
      <c r="J14" s="12"/>
      <c r="K14" s="13">
        <f>K12-K13</f>
        <v>168</v>
      </c>
      <c r="L14" s="12">
        <f>SUM(L8:L11)</f>
        <v>345.87</v>
      </c>
      <c r="M14" s="25"/>
    </row>
    <row r="15" spans="1:13" ht="24" customHeight="1" x14ac:dyDescent="0.2">
      <c r="A15" s="36"/>
      <c r="B15" s="36"/>
      <c r="C15" s="36"/>
      <c r="D15" s="36"/>
      <c r="M15" s="36"/>
    </row>
    <row r="16" spans="1:13" s="32" customFormat="1" ht="32.25" customHeight="1" x14ac:dyDescent="0.2">
      <c r="A16" s="59" t="s">
        <v>67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s="39" customFormat="1" ht="40.5" x14ac:dyDescent="0.2">
      <c r="A17" s="25" t="s">
        <v>0</v>
      </c>
      <c r="B17" s="25" t="s">
        <v>1</v>
      </c>
      <c r="C17" s="25" t="s">
        <v>2</v>
      </c>
      <c r="D17" s="25" t="s">
        <v>118</v>
      </c>
      <c r="E17" s="14" t="s">
        <v>119</v>
      </c>
      <c r="F17" s="14" t="s">
        <v>120</v>
      </c>
      <c r="G17" s="14" t="s">
        <v>121</v>
      </c>
      <c r="H17" s="14" t="s">
        <v>122</v>
      </c>
      <c r="I17" s="14" t="s">
        <v>123</v>
      </c>
      <c r="J17" s="14" t="s">
        <v>124</v>
      </c>
      <c r="K17" s="13" t="s">
        <v>8</v>
      </c>
      <c r="L17" s="14" t="s">
        <v>12</v>
      </c>
      <c r="M17" s="25" t="s">
        <v>9</v>
      </c>
    </row>
    <row r="18" spans="1:13" ht="27" customHeight="1" x14ac:dyDescent="0.2">
      <c r="A18" s="31">
        <v>1</v>
      </c>
      <c r="B18" s="60" t="s">
        <v>3</v>
      </c>
      <c r="C18" s="60" t="s">
        <v>17</v>
      </c>
      <c r="D18" s="31" t="s">
        <v>18</v>
      </c>
      <c r="E18" s="33">
        <v>1.5</v>
      </c>
      <c r="F18" s="33">
        <v>1.9</v>
      </c>
      <c r="G18" s="33">
        <f t="shared" ref="G18:G43" si="4">E18*F18</f>
        <v>2.8499999999999996</v>
      </c>
      <c r="H18" s="33">
        <f t="shared" ref="H18:H23" si="5">E18</f>
        <v>1.5</v>
      </c>
      <c r="I18" s="33">
        <v>1.9</v>
      </c>
      <c r="J18" s="33">
        <f t="shared" ref="J18:J43" si="6">H18*I18</f>
        <v>2.8499999999999996</v>
      </c>
      <c r="K18" s="34">
        <v>4</v>
      </c>
      <c r="L18" s="33">
        <f t="shared" ref="L18:L49" si="7">J18*K18</f>
        <v>11.399999999999999</v>
      </c>
      <c r="M18" s="31"/>
    </row>
    <row r="19" spans="1:13" ht="27" customHeight="1" x14ac:dyDescent="0.2">
      <c r="A19" s="31">
        <v>2</v>
      </c>
      <c r="B19" s="60"/>
      <c r="C19" s="60"/>
      <c r="D19" s="31" t="s">
        <v>19</v>
      </c>
      <c r="E19" s="33">
        <v>1.35</v>
      </c>
      <c r="F19" s="33">
        <v>1.5</v>
      </c>
      <c r="G19" s="33">
        <f t="shared" si="4"/>
        <v>2.0250000000000004</v>
      </c>
      <c r="H19" s="33">
        <f t="shared" si="5"/>
        <v>1.35</v>
      </c>
      <c r="I19" s="33">
        <f>F19</f>
        <v>1.5</v>
      </c>
      <c r="J19" s="33">
        <f t="shared" si="6"/>
        <v>2.0250000000000004</v>
      </c>
      <c r="K19" s="34">
        <v>3</v>
      </c>
      <c r="L19" s="33">
        <f t="shared" si="7"/>
        <v>6.0750000000000011</v>
      </c>
      <c r="M19" s="31"/>
    </row>
    <row r="20" spans="1:13" ht="27" customHeight="1" x14ac:dyDescent="0.2">
      <c r="A20" s="31">
        <v>3</v>
      </c>
      <c r="B20" s="60"/>
      <c r="C20" s="60" t="s">
        <v>20</v>
      </c>
      <c r="D20" s="31" t="s">
        <v>21</v>
      </c>
      <c r="E20" s="33">
        <v>3.65</v>
      </c>
      <c r="F20" s="33">
        <v>1.9</v>
      </c>
      <c r="G20" s="33">
        <f t="shared" si="4"/>
        <v>6.9349999999999996</v>
      </c>
      <c r="H20" s="33">
        <f t="shared" si="5"/>
        <v>3.65</v>
      </c>
      <c r="I20" s="33">
        <f>F20</f>
        <v>1.9</v>
      </c>
      <c r="J20" s="33">
        <f t="shared" si="6"/>
        <v>6.9349999999999996</v>
      </c>
      <c r="K20" s="34">
        <v>2</v>
      </c>
      <c r="L20" s="33">
        <f t="shared" si="7"/>
        <v>13.87</v>
      </c>
      <c r="M20" s="31"/>
    </row>
    <row r="21" spans="1:13" ht="27" customHeight="1" x14ac:dyDescent="0.2">
      <c r="A21" s="31">
        <v>4</v>
      </c>
      <c r="B21" s="60"/>
      <c r="C21" s="60"/>
      <c r="D21" s="31" t="s">
        <v>22</v>
      </c>
      <c r="E21" s="33">
        <v>8.5</v>
      </c>
      <c r="F21" s="33">
        <v>1.2</v>
      </c>
      <c r="G21" s="33">
        <f t="shared" si="4"/>
        <v>10.199999999999999</v>
      </c>
      <c r="H21" s="33">
        <f t="shared" si="5"/>
        <v>8.5</v>
      </c>
      <c r="I21" s="33">
        <f>F21</f>
        <v>1.2</v>
      </c>
      <c r="J21" s="33">
        <f t="shared" si="6"/>
        <v>10.199999999999999</v>
      </c>
      <c r="K21" s="34">
        <v>1</v>
      </c>
      <c r="L21" s="33">
        <f t="shared" si="7"/>
        <v>10.199999999999999</v>
      </c>
      <c r="M21" s="31"/>
    </row>
    <row r="22" spans="1:13" ht="27" customHeight="1" x14ac:dyDescent="0.2">
      <c r="A22" s="31">
        <v>5</v>
      </c>
      <c r="B22" s="60"/>
      <c r="C22" s="60"/>
      <c r="D22" s="31" t="s">
        <v>23</v>
      </c>
      <c r="E22" s="33">
        <v>4.5</v>
      </c>
      <c r="F22" s="33">
        <v>2.0499999999999998</v>
      </c>
      <c r="G22" s="33">
        <f t="shared" si="4"/>
        <v>9.2249999999999996</v>
      </c>
      <c r="H22" s="33">
        <f t="shared" si="5"/>
        <v>4.5</v>
      </c>
      <c r="I22" s="33">
        <v>2.0499999999999998</v>
      </c>
      <c r="J22" s="33">
        <f t="shared" si="6"/>
        <v>9.2249999999999996</v>
      </c>
      <c r="K22" s="34">
        <v>2</v>
      </c>
      <c r="L22" s="33">
        <f t="shared" si="7"/>
        <v>18.45</v>
      </c>
      <c r="M22" s="31"/>
    </row>
    <row r="23" spans="1:13" ht="27" customHeight="1" x14ac:dyDescent="0.2">
      <c r="A23" s="31">
        <v>6</v>
      </c>
      <c r="B23" s="60"/>
      <c r="C23" s="31" t="s">
        <v>24</v>
      </c>
      <c r="D23" s="31" t="s">
        <v>25</v>
      </c>
      <c r="E23" s="33">
        <v>2.4</v>
      </c>
      <c r="F23" s="33">
        <v>1.4</v>
      </c>
      <c r="G23" s="33">
        <f t="shared" si="4"/>
        <v>3.36</v>
      </c>
      <c r="H23" s="33">
        <f t="shared" si="5"/>
        <v>2.4</v>
      </c>
      <c r="I23" s="33">
        <v>1.4</v>
      </c>
      <c r="J23" s="33">
        <f t="shared" si="6"/>
        <v>3.36</v>
      </c>
      <c r="K23" s="34">
        <v>2</v>
      </c>
      <c r="L23" s="33">
        <f t="shared" si="7"/>
        <v>6.72</v>
      </c>
      <c r="M23" s="31"/>
    </row>
    <row r="24" spans="1:13" ht="27" customHeight="1" x14ac:dyDescent="0.2">
      <c r="A24" s="31">
        <v>7</v>
      </c>
      <c r="B24" s="60"/>
      <c r="C24" s="31" t="s">
        <v>4</v>
      </c>
      <c r="D24" s="31" t="s">
        <v>48</v>
      </c>
      <c r="E24" s="33">
        <v>1.8</v>
      </c>
      <c r="F24" s="33">
        <v>2.7</v>
      </c>
      <c r="G24" s="33">
        <f t="shared" si="4"/>
        <v>4.8600000000000003</v>
      </c>
      <c r="H24" s="33">
        <v>1.8</v>
      </c>
      <c r="I24" s="33">
        <v>2.7</v>
      </c>
      <c r="J24" s="33">
        <f t="shared" si="6"/>
        <v>4.8600000000000003</v>
      </c>
      <c r="K24" s="34">
        <v>17</v>
      </c>
      <c r="L24" s="33">
        <f t="shared" si="7"/>
        <v>82.62</v>
      </c>
      <c r="M24" s="31"/>
    </row>
    <row r="25" spans="1:13" ht="24.75" customHeight="1" x14ac:dyDescent="0.2">
      <c r="A25" s="31">
        <v>8</v>
      </c>
      <c r="B25" s="60" t="s">
        <v>13</v>
      </c>
      <c r="C25" s="31" t="s">
        <v>26</v>
      </c>
      <c r="D25" s="31" t="s">
        <v>19</v>
      </c>
      <c r="E25" s="33">
        <v>1.3</v>
      </c>
      <c r="F25" s="33">
        <v>1.5</v>
      </c>
      <c r="G25" s="33">
        <f t="shared" si="4"/>
        <v>1.9500000000000002</v>
      </c>
      <c r="H25" s="33">
        <v>1.3</v>
      </c>
      <c r="I25" s="33">
        <v>1.5</v>
      </c>
      <c r="J25" s="33">
        <f t="shared" si="6"/>
        <v>1.9500000000000002</v>
      </c>
      <c r="K25" s="34">
        <v>2</v>
      </c>
      <c r="L25" s="33">
        <f t="shared" si="7"/>
        <v>3.9000000000000004</v>
      </c>
      <c r="M25" s="31"/>
    </row>
    <row r="26" spans="1:13" ht="24.75" customHeight="1" x14ac:dyDescent="0.2">
      <c r="A26" s="31">
        <v>9</v>
      </c>
      <c r="B26" s="60"/>
      <c r="C26" s="60" t="s">
        <v>27</v>
      </c>
      <c r="D26" s="31" t="s">
        <v>18</v>
      </c>
      <c r="E26" s="33">
        <v>1.5</v>
      </c>
      <c r="F26" s="33">
        <v>1.9</v>
      </c>
      <c r="G26" s="33">
        <f t="shared" si="4"/>
        <v>2.8499999999999996</v>
      </c>
      <c r="H26" s="33">
        <v>1.5</v>
      </c>
      <c r="I26" s="33">
        <v>1.9</v>
      </c>
      <c r="J26" s="33">
        <f t="shared" si="6"/>
        <v>2.8499999999999996</v>
      </c>
      <c r="K26" s="34">
        <v>2</v>
      </c>
      <c r="L26" s="33">
        <f t="shared" si="7"/>
        <v>5.6999999999999993</v>
      </c>
      <c r="M26" s="31"/>
    </row>
    <row r="27" spans="1:13" ht="24.75" customHeight="1" x14ac:dyDescent="0.2">
      <c r="A27" s="31">
        <v>10</v>
      </c>
      <c r="B27" s="60"/>
      <c r="C27" s="60"/>
      <c r="D27" s="31" t="s">
        <v>19</v>
      </c>
      <c r="E27" s="33">
        <v>1.3</v>
      </c>
      <c r="F27" s="33">
        <v>1.5</v>
      </c>
      <c r="G27" s="33">
        <f t="shared" si="4"/>
        <v>1.9500000000000002</v>
      </c>
      <c r="H27" s="33">
        <v>1.3</v>
      </c>
      <c r="I27" s="33">
        <v>1.5</v>
      </c>
      <c r="J27" s="33">
        <f t="shared" si="6"/>
        <v>1.9500000000000002</v>
      </c>
      <c r="K27" s="34">
        <v>2</v>
      </c>
      <c r="L27" s="33">
        <f t="shared" si="7"/>
        <v>3.9000000000000004</v>
      </c>
      <c r="M27" s="31"/>
    </row>
    <row r="28" spans="1:13" ht="24.75" customHeight="1" x14ac:dyDescent="0.2">
      <c r="A28" s="31">
        <v>11</v>
      </c>
      <c r="B28" s="60"/>
      <c r="C28" s="60"/>
      <c r="D28" s="31" t="s">
        <v>28</v>
      </c>
      <c r="E28" s="33">
        <v>0.8</v>
      </c>
      <c r="F28" s="33">
        <v>1.8</v>
      </c>
      <c r="G28" s="33">
        <f t="shared" si="4"/>
        <v>1.4400000000000002</v>
      </c>
      <c r="H28" s="33">
        <v>0.8</v>
      </c>
      <c r="I28" s="33">
        <v>1.3</v>
      </c>
      <c r="J28" s="33">
        <f t="shared" si="6"/>
        <v>1.04</v>
      </c>
      <c r="K28" s="34">
        <v>2</v>
      </c>
      <c r="L28" s="33">
        <f t="shared" si="7"/>
        <v>2.08</v>
      </c>
      <c r="M28" s="31"/>
    </row>
    <row r="29" spans="1:13" ht="24.75" customHeight="1" x14ac:dyDescent="0.2">
      <c r="A29" s="31">
        <v>12</v>
      </c>
      <c r="B29" s="60"/>
      <c r="C29" s="60" t="s">
        <v>29</v>
      </c>
      <c r="D29" s="31" t="s">
        <v>30</v>
      </c>
      <c r="E29" s="33">
        <v>1.5</v>
      </c>
      <c r="F29" s="33">
        <v>2.5</v>
      </c>
      <c r="G29" s="33">
        <f t="shared" si="4"/>
        <v>3.75</v>
      </c>
      <c r="H29" s="33">
        <v>1.5</v>
      </c>
      <c r="I29" s="33">
        <v>1.9</v>
      </c>
      <c r="J29" s="33">
        <f t="shared" si="6"/>
        <v>2.8499999999999996</v>
      </c>
      <c r="K29" s="34">
        <v>4</v>
      </c>
      <c r="L29" s="33">
        <f t="shared" si="7"/>
        <v>11.399999999999999</v>
      </c>
      <c r="M29" s="31"/>
    </row>
    <row r="30" spans="1:13" ht="24.75" customHeight="1" x14ac:dyDescent="0.2">
      <c r="A30" s="31">
        <v>13</v>
      </c>
      <c r="B30" s="60"/>
      <c r="C30" s="60"/>
      <c r="D30" s="31" t="s">
        <v>31</v>
      </c>
      <c r="E30" s="33">
        <v>1.46</v>
      </c>
      <c r="F30" s="33">
        <v>2.5</v>
      </c>
      <c r="G30" s="33">
        <f t="shared" si="4"/>
        <v>3.65</v>
      </c>
      <c r="H30" s="33">
        <v>1.46</v>
      </c>
      <c r="I30" s="33">
        <v>0.6</v>
      </c>
      <c r="J30" s="33">
        <f t="shared" si="6"/>
        <v>0.876</v>
      </c>
      <c r="K30" s="34">
        <v>1</v>
      </c>
      <c r="L30" s="33">
        <f t="shared" si="7"/>
        <v>0.876</v>
      </c>
      <c r="M30" s="31"/>
    </row>
    <row r="31" spans="1:13" ht="24.75" customHeight="1" x14ac:dyDescent="0.2">
      <c r="A31" s="31">
        <v>14</v>
      </c>
      <c r="B31" s="60"/>
      <c r="C31" s="31" t="s">
        <v>32</v>
      </c>
      <c r="D31" s="31" t="s">
        <v>33</v>
      </c>
      <c r="E31" s="33">
        <v>1.5</v>
      </c>
      <c r="F31" s="33">
        <v>1.5</v>
      </c>
      <c r="G31" s="33">
        <f t="shared" si="4"/>
        <v>2.25</v>
      </c>
      <c r="H31" s="33">
        <v>1.5</v>
      </c>
      <c r="I31" s="33">
        <v>1.5</v>
      </c>
      <c r="J31" s="33">
        <f t="shared" si="6"/>
        <v>2.25</v>
      </c>
      <c r="K31" s="34">
        <v>1</v>
      </c>
      <c r="L31" s="33">
        <f t="shared" si="7"/>
        <v>2.25</v>
      </c>
      <c r="M31" s="31"/>
    </row>
    <row r="32" spans="1:13" ht="24.75" customHeight="1" x14ac:dyDescent="0.2">
      <c r="A32" s="31">
        <v>15</v>
      </c>
      <c r="B32" s="60"/>
      <c r="C32" s="31" t="s">
        <v>4</v>
      </c>
      <c r="D32" s="31" t="s">
        <v>5</v>
      </c>
      <c r="E32" s="33">
        <v>1.8</v>
      </c>
      <c r="F32" s="33">
        <v>2.7</v>
      </c>
      <c r="G32" s="33">
        <f t="shared" si="4"/>
        <v>4.8600000000000003</v>
      </c>
      <c r="H32" s="33">
        <v>1.8</v>
      </c>
      <c r="I32" s="33">
        <v>2.7</v>
      </c>
      <c r="J32" s="33">
        <f t="shared" si="6"/>
        <v>4.8600000000000003</v>
      </c>
      <c r="K32" s="34">
        <v>17</v>
      </c>
      <c r="L32" s="33">
        <f t="shared" si="7"/>
        <v>82.62</v>
      </c>
      <c r="M32" s="31"/>
    </row>
    <row r="33" spans="1:13" ht="23.25" customHeight="1" x14ac:dyDescent="0.2">
      <c r="A33" s="31">
        <v>16</v>
      </c>
      <c r="B33" s="60" t="s">
        <v>14</v>
      </c>
      <c r="C33" s="60" t="s">
        <v>69</v>
      </c>
      <c r="D33" s="31" t="s">
        <v>37</v>
      </c>
      <c r="E33" s="33">
        <v>2.2000000000000002</v>
      </c>
      <c r="F33" s="33">
        <v>1.8</v>
      </c>
      <c r="G33" s="33">
        <f t="shared" si="4"/>
        <v>3.9600000000000004</v>
      </c>
      <c r="H33" s="33">
        <v>1.1000000000000001</v>
      </c>
      <c r="I33" s="33">
        <v>1.2</v>
      </c>
      <c r="J33" s="33">
        <f t="shared" si="6"/>
        <v>1.32</v>
      </c>
      <c r="K33" s="34">
        <v>1</v>
      </c>
      <c r="L33" s="33">
        <f t="shared" si="7"/>
        <v>1.32</v>
      </c>
      <c r="M33" s="31"/>
    </row>
    <row r="34" spans="1:13" ht="23.25" customHeight="1" x14ac:dyDescent="0.2">
      <c r="A34" s="31">
        <v>17</v>
      </c>
      <c r="B34" s="60"/>
      <c r="C34" s="60"/>
      <c r="D34" s="31" t="s">
        <v>30</v>
      </c>
      <c r="E34" s="33">
        <v>1.5</v>
      </c>
      <c r="F34" s="33">
        <v>2.5</v>
      </c>
      <c r="G34" s="33">
        <f t="shared" si="4"/>
        <v>3.75</v>
      </c>
      <c r="H34" s="33">
        <v>1.5</v>
      </c>
      <c r="I34" s="33">
        <v>1.9</v>
      </c>
      <c r="J34" s="33">
        <f t="shared" si="6"/>
        <v>2.8499999999999996</v>
      </c>
      <c r="K34" s="34">
        <v>1</v>
      </c>
      <c r="L34" s="33">
        <f t="shared" si="7"/>
        <v>2.8499999999999996</v>
      </c>
      <c r="M34" s="31"/>
    </row>
    <row r="35" spans="1:13" ht="23.25" customHeight="1" x14ac:dyDescent="0.2">
      <c r="A35" s="31">
        <v>18</v>
      </c>
      <c r="B35" s="60"/>
      <c r="C35" s="31" t="s">
        <v>38</v>
      </c>
      <c r="D35" s="31" t="s">
        <v>30</v>
      </c>
      <c r="E35" s="33">
        <v>1.5</v>
      </c>
      <c r="F35" s="33">
        <v>2.5</v>
      </c>
      <c r="G35" s="33">
        <f t="shared" si="4"/>
        <v>3.75</v>
      </c>
      <c r="H35" s="33">
        <v>1.5</v>
      </c>
      <c r="I35" s="33">
        <v>1.9</v>
      </c>
      <c r="J35" s="33">
        <f t="shared" si="6"/>
        <v>2.8499999999999996</v>
      </c>
      <c r="K35" s="34">
        <v>2</v>
      </c>
      <c r="L35" s="33">
        <f t="shared" si="7"/>
        <v>5.6999999999999993</v>
      </c>
      <c r="M35" s="31"/>
    </row>
    <row r="36" spans="1:13" ht="23.25" customHeight="1" x14ac:dyDescent="0.2">
      <c r="A36" s="31">
        <v>19</v>
      </c>
      <c r="B36" s="60"/>
      <c r="C36" s="60" t="s">
        <v>39</v>
      </c>
      <c r="D36" s="31" t="s">
        <v>40</v>
      </c>
      <c r="E36" s="33">
        <v>1.46</v>
      </c>
      <c r="F36" s="33">
        <v>2.5</v>
      </c>
      <c r="G36" s="33">
        <f t="shared" si="4"/>
        <v>3.65</v>
      </c>
      <c r="H36" s="33">
        <v>1.46</v>
      </c>
      <c r="I36" s="33">
        <v>0.6</v>
      </c>
      <c r="J36" s="33">
        <f t="shared" si="6"/>
        <v>0.876</v>
      </c>
      <c r="K36" s="34">
        <v>1</v>
      </c>
      <c r="L36" s="33">
        <f t="shared" si="7"/>
        <v>0.876</v>
      </c>
      <c r="M36" s="31"/>
    </row>
    <row r="37" spans="1:13" ht="23.25" customHeight="1" x14ac:dyDescent="0.2">
      <c r="A37" s="31">
        <v>20</v>
      </c>
      <c r="B37" s="60"/>
      <c r="C37" s="60"/>
      <c r="D37" s="31" t="s">
        <v>41</v>
      </c>
      <c r="E37" s="33">
        <v>1.5</v>
      </c>
      <c r="F37" s="33">
        <v>2.5</v>
      </c>
      <c r="G37" s="33">
        <f t="shared" si="4"/>
        <v>3.75</v>
      </c>
      <c r="H37" s="33">
        <v>1.5</v>
      </c>
      <c r="I37" s="33">
        <v>1.9</v>
      </c>
      <c r="J37" s="33">
        <f t="shared" si="6"/>
        <v>2.8499999999999996</v>
      </c>
      <c r="K37" s="34">
        <v>1</v>
      </c>
      <c r="L37" s="33">
        <f t="shared" si="7"/>
        <v>2.8499999999999996</v>
      </c>
      <c r="M37" s="31"/>
    </row>
    <row r="38" spans="1:13" ht="23.25" customHeight="1" x14ac:dyDescent="0.2">
      <c r="A38" s="31">
        <v>21</v>
      </c>
      <c r="B38" s="60"/>
      <c r="C38" s="60" t="s">
        <v>42</v>
      </c>
      <c r="D38" s="31" t="s">
        <v>43</v>
      </c>
      <c r="E38" s="33">
        <v>1.3</v>
      </c>
      <c r="F38" s="33">
        <v>1.9</v>
      </c>
      <c r="G38" s="33">
        <f t="shared" si="4"/>
        <v>2.4699999999999998</v>
      </c>
      <c r="H38" s="33">
        <v>1.3</v>
      </c>
      <c r="I38" s="33">
        <v>1.3</v>
      </c>
      <c r="J38" s="33">
        <f t="shared" si="6"/>
        <v>1.6900000000000002</v>
      </c>
      <c r="K38" s="34">
        <v>1</v>
      </c>
      <c r="L38" s="33">
        <f t="shared" si="7"/>
        <v>1.6900000000000002</v>
      </c>
      <c r="M38" s="40"/>
    </row>
    <row r="39" spans="1:13" ht="23.25" customHeight="1" x14ac:dyDescent="0.2">
      <c r="A39" s="31">
        <v>22</v>
      </c>
      <c r="B39" s="60"/>
      <c r="C39" s="60"/>
      <c r="D39" s="31" t="s">
        <v>44</v>
      </c>
      <c r="E39" s="33">
        <v>1.46</v>
      </c>
      <c r="F39" s="33">
        <v>1.9</v>
      </c>
      <c r="G39" s="33">
        <f t="shared" si="4"/>
        <v>2.774</v>
      </c>
      <c r="H39" s="33">
        <v>1.46</v>
      </c>
      <c r="I39" s="33">
        <v>1.3</v>
      </c>
      <c r="J39" s="33">
        <f t="shared" si="6"/>
        <v>1.8979999999999999</v>
      </c>
      <c r="K39" s="34">
        <v>1</v>
      </c>
      <c r="L39" s="33">
        <f t="shared" si="7"/>
        <v>1.8979999999999999</v>
      </c>
      <c r="M39" s="40"/>
    </row>
    <row r="40" spans="1:13" ht="23.25" customHeight="1" x14ac:dyDescent="0.2">
      <c r="A40" s="31">
        <v>23</v>
      </c>
      <c r="B40" s="60"/>
      <c r="C40" s="60" t="s">
        <v>45</v>
      </c>
      <c r="D40" s="31" t="s">
        <v>46</v>
      </c>
      <c r="E40" s="33">
        <v>1.46</v>
      </c>
      <c r="F40" s="33">
        <v>2.2000000000000002</v>
      </c>
      <c r="G40" s="33">
        <f t="shared" si="4"/>
        <v>3.2120000000000002</v>
      </c>
      <c r="H40" s="33">
        <v>1.46</v>
      </c>
      <c r="I40" s="33">
        <v>0.6</v>
      </c>
      <c r="J40" s="33">
        <f t="shared" si="6"/>
        <v>0.876</v>
      </c>
      <c r="K40" s="34">
        <v>2</v>
      </c>
      <c r="L40" s="33">
        <f t="shared" si="7"/>
        <v>1.752</v>
      </c>
      <c r="M40" s="40"/>
    </row>
    <row r="41" spans="1:13" ht="23.25" customHeight="1" x14ac:dyDescent="0.2">
      <c r="A41" s="31">
        <v>24</v>
      </c>
      <c r="B41" s="60"/>
      <c r="C41" s="60"/>
      <c r="D41" s="31" t="s">
        <v>47</v>
      </c>
      <c r="E41" s="33">
        <v>1.46</v>
      </c>
      <c r="F41" s="33">
        <v>1.51</v>
      </c>
      <c r="G41" s="33">
        <f t="shared" si="4"/>
        <v>2.2046000000000001</v>
      </c>
      <c r="H41" s="33">
        <v>1.46</v>
      </c>
      <c r="I41" s="33">
        <v>0.6</v>
      </c>
      <c r="J41" s="33">
        <f t="shared" si="6"/>
        <v>0.876</v>
      </c>
      <c r="K41" s="34">
        <v>2</v>
      </c>
      <c r="L41" s="33">
        <f t="shared" si="7"/>
        <v>1.752</v>
      </c>
      <c r="M41" s="40"/>
    </row>
    <row r="42" spans="1:13" ht="23.25" customHeight="1" x14ac:dyDescent="0.2">
      <c r="A42" s="31">
        <v>25</v>
      </c>
      <c r="B42" s="60"/>
      <c r="C42" s="31" t="s">
        <v>4</v>
      </c>
      <c r="D42" s="31" t="s">
        <v>48</v>
      </c>
      <c r="E42" s="33">
        <v>1.8</v>
      </c>
      <c r="F42" s="33">
        <v>2.7</v>
      </c>
      <c r="G42" s="33">
        <f t="shared" si="4"/>
        <v>4.8600000000000003</v>
      </c>
      <c r="H42" s="33">
        <v>1.8</v>
      </c>
      <c r="I42" s="33">
        <v>2.7</v>
      </c>
      <c r="J42" s="33">
        <f t="shared" si="6"/>
        <v>4.8600000000000003</v>
      </c>
      <c r="K42" s="34">
        <v>17</v>
      </c>
      <c r="L42" s="33">
        <f t="shared" si="7"/>
        <v>82.62</v>
      </c>
      <c r="M42" s="40"/>
    </row>
    <row r="43" spans="1:13" ht="24.75" customHeight="1" x14ac:dyDescent="0.2">
      <c r="A43" s="31">
        <v>26</v>
      </c>
      <c r="B43" s="31" t="s">
        <v>70</v>
      </c>
      <c r="C43" s="31" t="s">
        <v>4</v>
      </c>
      <c r="D43" s="31" t="s">
        <v>5</v>
      </c>
      <c r="E43" s="33">
        <v>1.8</v>
      </c>
      <c r="F43" s="33">
        <v>2.7</v>
      </c>
      <c r="G43" s="33">
        <f t="shared" si="4"/>
        <v>4.8600000000000003</v>
      </c>
      <c r="H43" s="33">
        <v>1.8</v>
      </c>
      <c r="I43" s="33">
        <v>2.7</v>
      </c>
      <c r="J43" s="33">
        <f t="shared" si="6"/>
        <v>4.8600000000000003</v>
      </c>
      <c r="K43" s="34">
        <v>17</v>
      </c>
      <c r="L43" s="33">
        <f t="shared" si="7"/>
        <v>82.62</v>
      </c>
      <c r="M43" s="40"/>
    </row>
    <row r="44" spans="1:13" ht="24.75" customHeight="1" x14ac:dyDescent="0.2">
      <c r="A44" s="31">
        <v>27</v>
      </c>
      <c r="B44" s="31" t="s">
        <v>71</v>
      </c>
      <c r="C44" s="31" t="s">
        <v>4</v>
      </c>
      <c r="D44" s="31" t="s">
        <v>5</v>
      </c>
      <c r="E44" s="33">
        <v>1.8</v>
      </c>
      <c r="F44" s="33">
        <v>2.7</v>
      </c>
      <c r="G44" s="33">
        <f t="shared" ref="G44" si="8">E44*F44</f>
        <v>4.8600000000000003</v>
      </c>
      <c r="H44" s="33">
        <v>0.9</v>
      </c>
      <c r="I44" s="33">
        <v>2.2000000000000002</v>
      </c>
      <c r="J44" s="33">
        <f t="shared" ref="J44" si="9">H44*I44</f>
        <v>1.9800000000000002</v>
      </c>
      <c r="K44" s="34">
        <f>17*5</f>
        <v>85</v>
      </c>
      <c r="L44" s="33">
        <f t="shared" si="7"/>
        <v>168.3</v>
      </c>
      <c r="M44" s="40"/>
    </row>
    <row r="45" spans="1:13" ht="24.75" customHeight="1" x14ac:dyDescent="0.2">
      <c r="A45" s="31">
        <v>28</v>
      </c>
      <c r="B45" s="31" t="s">
        <v>16</v>
      </c>
      <c r="C45" s="31" t="s">
        <v>4</v>
      </c>
      <c r="D45" s="31" t="s">
        <v>5</v>
      </c>
      <c r="E45" s="33">
        <v>1.8</v>
      </c>
      <c r="F45" s="33">
        <v>2.7</v>
      </c>
      <c r="G45" s="33">
        <f t="shared" ref="G45:G49" si="10">E45*F45</f>
        <v>4.8600000000000003</v>
      </c>
      <c r="H45" s="33">
        <v>0.9</v>
      </c>
      <c r="I45" s="33">
        <v>2.2000000000000002</v>
      </c>
      <c r="J45" s="33">
        <f t="shared" ref="J45:J49" si="11">H45*I45</f>
        <v>1.9800000000000002</v>
      </c>
      <c r="K45" s="34">
        <v>17</v>
      </c>
      <c r="L45" s="33">
        <f t="shared" si="7"/>
        <v>33.660000000000004</v>
      </c>
      <c r="M45" s="40"/>
    </row>
    <row r="46" spans="1:13" ht="27.75" customHeight="1" x14ac:dyDescent="0.2">
      <c r="A46" s="31">
        <v>6</v>
      </c>
      <c r="B46" s="31" t="s">
        <v>60</v>
      </c>
      <c r="C46" s="31" t="s">
        <v>4</v>
      </c>
      <c r="D46" s="31" t="s">
        <v>75</v>
      </c>
      <c r="E46" s="33">
        <v>0.6</v>
      </c>
      <c r="F46" s="33">
        <v>2</v>
      </c>
      <c r="G46" s="33">
        <f t="shared" si="10"/>
        <v>1.2</v>
      </c>
      <c r="H46" s="33">
        <v>0.6</v>
      </c>
      <c r="I46" s="33">
        <v>1.5</v>
      </c>
      <c r="J46" s="33">
        <f t="shared" si="11"/>
        <v>0.89999999999999991</v>
      </c>
      <c r="K46" s="34">
        <v>9</v>
      </c>
      <c r="L46" s="33">
        <f t="shared" si="7"/>
        <v>8.1</v>
      </c>
      <c r="M46" s="31"/>
    </row>
    <row r="47" spans="1:13" ht="27.75" customHeight="1" x14ac:dyDescent="0.2">
      <c r="A47" s="31">
        <v>7</v>
      </c>
      <c r="B47" s="31" t="s">
        <v>60</v>
      </c>
      <c r="C47" s="31" t="s">
        <v>4</v>
      </c>
      <c r="D47" s="31" t="s">
        <v>76</v>
      </c>
      <c r="E47" s="33">
        <v>1.2</v>
      </c>
      <c r="F47" s="33">
        <v>2</v>
      </c>
      <c r="G47" s="33">
        <f t="shared" si="10"/>
        <v>2.4</v>
      </c>
      <c r="H47" s="33">
        <v>1.2</v>
      </c>
      <c r="I47" s="33">
        <v>1.5</v>
      </c>
      <c r="J47" s="33">
        <f t="shared" si="11"/>
        <v>1.7999999999999998</v>
      </c>
      <c r="K47" s="34">
        <v>40</v>
      </c>
      <c r="L47" s="33">
        <f t="shared" si="7"/>
        <v>72</v>
      </c>
      <c r="M47" s="31"/>
    </row>
    <row r="48" spans="1:13" ht="27.75" customHeight="1" x14ac:dyDescent="0.2">
      <c r="A48" s="31">
        <v>8</v>
      </c>
      <c r="B48" s="31" t="s">
        <v>60</v>
      </c>
      <c r="C48" s="31" t="s">
        <v>4</v>
      </c>
      <c r="D48" s="31" t="s">
        <v>77</v>
      </c>
      <c r="E48" s="33">
        <v>2.6</v>
      </c>
      <c r="F48" s="33">
        <v>2.5</v>
      </c>
      <c r="G48" s="33">
        <f t="shared" si="10"/>
        <v>6.5</v>
      </c>
      <c r="H48" s="33">
        <v>2.6</v>
      </c>
      <c r="I48" s="33">
        <v>1.6</v>
      </c>
      <c r="J48" s="33">
        <f t="shared" si="11"/>
        <v>4.16</v>
      </c>
      <c r="K48" s="34">
        <v>18</v>
      </c>
      <c r="L48" s="33">
        <f t="shared" si="7"/>
        <v>74.88</v>
      </c>
      <c r="M48" s="31"/>
    </row>
    <row r="49" spans="1:13" ht="27.75" customHeight="1" x14ac:dyDescent="0.2">
      <c r="A49" s="31">
        <v>29</v>
      </c>
      <c r="B49" s="31" t="s">
        <v>60</v>
      </c>
      <c r="C49" s="31" t="s">
        <v>4</v>
      </c>
      <c r="D49" s="31" t="s">
        <v>61</v>
      </c>
      <c r="E49" s="33">
        <v>1.35</v>
      </c>
      <c r="F49" s="33">
        <v>2</v>
      </c>
      <c r="G49" s="33">
        <f t="shared" si="10"/>
        <v>2.7</v>
      </c>
      <c r="H49" s="33">
        <v>1.35</v>
      </c>
      <c r="I49" s="33">
        <v>1.4</v>
      </c>
      <c r="J49" s="33">
        <f t="shared" si="11"/>
        <v>1.89</v>
      </c>
      <c r="K49" s="34">
        <v>101</v>
      </c>
      <c r="L49" s="33">
        <f t="shared" si="7"/>
        <v>190.89</v>
      </c>
      <c r="M49" s="31"/>
    </row>
    <row r="50" spans="1:13" s="32" customFormat="1" ht="24.75" customHeight="1" x14ac:dyDescent="0.2">
      <c r="A50" s="25"/>
      <c r="B50" s="25" t="s">
        <v>54</v>
      </c>
      <c r="C50" s="25"/>
      <c r="D50" s="25"/>
      <c r="E50" s="12"/>
      <c r="F50" s="12"/>
      <c r="G50" s="12"/>
      <c r="H50" s="12"/>
      <c r="I50" s="12"/>
      <c r="J50" s="12"/>
      <c r="K50" s="13"/>
      <c r="L50" s="12">
        <f>SUM(L18:L49)</f>
        <v>995.81900000000007</v>
      </c>
      <c r="M50" s="31" t="s">
        <v>68</v>
      </c>
    </row>
    <row r="51" spans="1:13" s="32" customFormat="1" ht="24.75" customHeight="1" x14ac:dyDescent="0.2">
      <c r="A51" s="25"/>
      <c r="B51" s="61" t="s">
        <v>56</v>
      </c>
      <c r="C51" s="25" t="s">
        <v>55</v>
      </c>
      <c r="D51" s="25"/>
      <c r="E51" s="12"/>
      <c r="F51" s="12"/>
      <c r="G51" s="12"/>
      <c r="H51" s="12"/>
      <c r="I51" s="12"/>
      <c r="J51" s="12"/>
      <c r="K51" s="13"/>
      <c r="L51" s="12">
        <f>L24+L32+L42+L43+L44+L45</f>
        <v>532.44000000000005</v>
      </c>
      <c r="M51" s="41"/>
    </row>
    <row r="52" spans="1:13" s="32" customFormat="1" ht="24.75" customHeight="1" x14ac:dyDescent="0.2">
      <c r="A52" s="25"/>
      <c r="B52" s="62"/>
      <c r="C52" s="25" t="s">
        <v>57</v>
      </c>
      <c r="D52" s="25"/>
      <c r="E52" s="12"/>
      <c r="F52" s="12"/>
      <c r="G52" s="12"/>
      <c r="H52" s="12"/>
      <c r="I52" s="12"/>
      <c r="J52" s="12"/>
      <c r="K52" s="13"/>
      <c r="L52" s="12">
        <f>L50-L51</f>
        <v>463.37900000000002</v>
      </c>
      <c r="M52" s="41"/>
    </row>
    <row r="55" spans="1:13" ht="23.25" customHeight="1" x14ac:dyDescent="0.2"/>
  </sheetData>
  <mergeCells count="14">
    <mergeCell ref="B51:B52"/>
    <mergeCell ref="B25:B32"/>
    <mergeCell ref="C26:C28"/>
    <mergeCell ref="C29:C30"/>
    <mergeCell ref="B33:B42"/>
    <mergeCell ref="C33:C34"/>
    <mergeCell ref="C36:C37"/>
    <mergeCell ref="C38:C39"/>
    <mergeCell ref="C40:C41"/>
    <mergeCell ref="A1:M1"/>
    <mergeCell ref="A16:M16"/>
    <mergeCell ref="C18:C19"/>
    <mergeCell ref="B18:B24"/>
    <mergeCell ref="C20:C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6" sqref="F16"/>
    </sheetView>
  </sheetViews>
  <sheetFormatPr defaultRowHeight="14.25" x14ac:dyDescent="0.2"/>
  <cols>
    <col min="1" max="1" width="9" style="23"/>
    <col min="2" max="2" width="13.25" style="23" customWidth="1"/>
    <col min="3" max="3" width="9.875" style="23" customWidth="1"/>
    <col min="4" max="4" width="16.75" style="23" customWidth="1"/>
    <col min="5" max="6" width="9" style="23"/>
    <col min="7" max="7" width="12.375" style="23" customWidth="1"/>
    <col min="8" max="16384" width="9" style="23"/>
  </cols>
  <sheetData>
    <row r="1" spans="1:7" s="22" customFormat="1" ht="64.5" customHeight="1" x14ac:dyDescent="0.2">
      <c r="A1" s="63" t="s">
        <v>98</v>
      </c>
      <c r="B1" s="63"/>
      <c r="C1" s="63"/>
      <c r="D1" s="63"/>
      <c r="E1" s="63"/>
      <c r="F1" s="63"/>
      <c r="G1" s="63"/>
    </row>
    <row r="2" spans="1:7" s="22" customFormat="1" ht="41.25" customHeight="1" x14ac:dyDescent="0.2">
      <c r="A2" s="1" t="s">
        <v>78</v>
      </c>
      <c r="B2" s="1" t="s">
        <v>79</v>
      </c>
      <c r="C2" s="64" t="s">
        <v>80</v>
      </c>
      <c r="D2" s="64"/>
      <c r="E2" s="1" t="s">
        <v>81</v>
      </c>
      <c r="F2" s="1" t="s">
        <v>90</v>
      </c>
      <c r="G2" s="1" t="s">
        <v>82</v>
      </c>
    </row>
    <row r="3" spans="1:7" ht="24.75" customHeight="1" x14ac:dyDescent="0.2">
      <c r="A3" s="24">
        <v>1</v>
      </c>
      <c r="B3" s="21" t="s">
        <v>83</v>
      </c>
      <c r="C3" s="21" t="s">
        <v>115</v>
      </c>
      <c r="D3" s="24" t="s">
        <v>86</v>
      </c>
      <c r="E3" s="21" t="s">
        <v>88</v>
      </c>
      <c r="F3" s="11">
        <v>21</v>
      </c>
      <c r="G3" s="24"/>
    </row>
    <row r="4" spans="1:7" ht="24.75" customHeight="1" x14ac:dyDescent="0.2">
      <c r="A4" s="24">
        <v>2</v>
      </c>
      <c r="B4" s="21" t="s">
        <v>83</v>
      </c>
      <c r="C4" s="24" t="s">
        <v>84</v>
      </c>
      <c r="D4" s="24" t="s">
        <v>116</v>
      </c>
      <c r="E4" s="21" t="s">
        <v>88</v>
      </c>
      <c r="F4" s="11">
        <v>10</v>
      </c>
      <c r="G4" s="24"/>
    </row>
    <row r="5" spans="1:7" ht="24.75" customHeight="1" x14ac:dyDescent="0.2">
      <c r="A5" s="24">
        <v>3</v>
      </c>
      <c r="B5" s="21" t="s">
        <v>83</v>
      </c>
      <c r="C5" s="24" t="s">
        <v>85</v>
      </c>
      <c r="D5" s="24" t="s">
        <v>87</v>
      </c>
      <c r="E5" s="21" t="s">
        <v>88</v>
      </c>
      <c r="F5" s="11">
        <v>15</v>
      </c>
      <c r="G5" s="24"/>
    </row>
    <row r="6" spans="1:7" ht="24.75" customHeight="1" x14ac:dyDescent="0.2">
      <c r="A6" s="24"/>
      <c r="B6" s="24"/>
      <c r="C6" s="24"/>
      <c r="D6" s="24"/>
      <c r="E6" s="24"/>
      <c r="F6" s="24"/>
      <c r="G6" s="24"/>
    </row>
    <row r="7" spans="1:7" ht="24.75" customHeight="1" x14ac:dyDescent="0.2">
      <c r="A7" s="24"/>
      <c r="B7" s="21" t="s">
        <v>89</v>
      </c>
      <c r="C7" s="24"/>
      <c r="D7" s="24"/>
      <c r="E7" s="24"/>
      <c r="F7" s="24"/>
      <c r="G7" s="24"/>
    </row>
  </sheetData>
  <mergeCells count="2">
    <mergeCell ref="A1:G1"/>
    <mergeCell ref="C2:D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窗帘及窗轨道</vt:lpstr>
      <vt:lpstr> 纱窗 纱门</vt:lpstr>
      <vt:lpstr>空调防雨罩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2008-09-11T17:22:52Z</dcterms:created>
  <dcterms:modified xsi:type="dcterms:W3CDTF">2026-03-16T02:24:17Z</dcterms:modified>
</cp:coreProperties>
</file>